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undp.sharepoint.com/sites/EU4MOLDOVAFocalRegionsProgramme/Shared Documents/COMPONENT 3/SME_Suport/Round 3 2022/Applications Dox/"/>
    </mc:Choice>
  </mc:AlternateContent>
  <xr:revisionPtr revIDLastSave="3" documentId="11_411C9378F00D0BBE363388A049CACC44AD162D9F" xr6:coauthVersionLast="47" xr6:coauthVersionMax="47" xr10:uidLastSave="{24ADEDF1-1893-4330-BFA9-1C9C159E5CF4}"/>
  <bookViews>
    <workbookView xWindow="-110" yWindow="-110" windowWidth="19420" windowHeight="10420" xr2:uid="{00000000-000D-0000-FFFF-FFFF00000000}"/>
  </bookViews>
  <sheets>
    <sheet name="Necesități financiare" sheetId="1" r:id="rId1"/>
    <sheet name="Venituri" sheetId="3" r:id="rId2"/>
    <sheet name="Cheltuieli" sheetId="2" r:id="rId3"/>
    <sheet name="Profit și pierderi" sheetId="5" r:id="rId4"/>
    <sheet name="Fluxul de numerar" sheetId="4" r:id="rId5"/>
    <sheet name="PR" sheetId="6" r:id="rId6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6" i="1"/>
  <c r="F51" i="2"/>
  <c r="G51" i="2"/>
  <c r="D11" i="1"/>
  <c r="E11" i="1"/>
  <c r="F11" i="1"/>
  <c r="C11" i="1"/>
  <c r="D13" i="1"/>
  <c r="Q10" i="3"/>
  <c r="Q14" i="3"/>
  <c r="Q23" i="3"/>
  <c r="E6" i="6"/>
  <c r="E8" i="6"/>
  <c r="E10" i="6"/>
  <c r="Q7" i="5"/>
  <c r="R10" i="3"/>
  <c r="R14" i="3"/>
  <c r="R23" i="3"/>
  <c r="F6" i="6"/>
  <c r="F8" i="6"/>
  <c r="F10" i="6"/>
  <c r="R7" i="5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P23" i="3"/>
  <c r="D6" i="6"/>
  <c r="D8" i="6"/>
  <c r="P7" i="5"/>
  <c r="D10" i="6"/>
  <c r="B9" i="4"/>
  <c r="B10" i="4"/>
  <c r="B11" i="4"/>
  <c r="B12" i="4"/>
  <c r="B13" i="4"/>
  <c r="B14" i="4"/>
  <c r="B15" i="4"/>
  <c r="B17" i="4"/>
  <c r="B18" i="4"/>
  <c r="B19" i="4"/>
  <c r="B20" i="4"/>
  <c r="B21" i="4"/>
  <c r="B22" i="4"/>
  <c r="B24" i="4"/>
  <c r="B25" i="4"/>
  <c r="B26" i="4"/>
  <c r="B27" i="4"/>
  <c r="B28" i="4"/>
  <c r="B29" i="4"/>
  <c r="B30" i="4"/>
  <c r="B31" i="4"/>
  <c r="B32" i="4"/>
  <c r="B33" i="4"/>
  <c r="I45" i="2"/>
  <c r="I46" i="2"/>
  <c r="I47" i="2"/>
  <c r="I48" i="2"/>
  <c r="I49" i="2"/>
  <c r="I50" i="2"/>
  <c r="I51" i="2"/>
  <c r="I52" i="2"/>
  <c r="J45" i="2"/>
  <c r="J46" i="2"/>
  <c r="J47" i="2"/>
  <c r="J48" i="2"/>
  <c r="J49" i="2"/>
  <c r="J50" i="2"/>
  <c r="J51" i="2"/>
  <c r="J52" i="2"/>
  <c r="E38" i="2"/>
  <c r="F38" i="2"/>
  <c r="G38" i="2"/>
  <c r="E33" i="2"/>
  <c r="F33" i="2"/>
  <c r="G33" i="2"/>
  <c r="E44" i="2"/>
  <c r="F44" i="2"/>
  <c r="G44" i="2"/>
  <c r="I53" i="2"/>
  <c r="J53" i="2"/>
  <c r="R8" i="4"/>
  <c r="Q8" i="4"/>
  <c r="P8" i="4"/>
  <c r="D23" i="3"/>
  <c r="D8" i="4"/>
  <c r="D12" i="4"/>
  <c r="E22" i="4"/>
  <c r="E29" i="4"/>
  <c r="E23" i="3"/>
  <c r="E8" i="4"/>
  <c r="E12" i="4"/>
  <c r="F22" i="4"/>
  <c r="F29" i="4"/>
  <c r="F23" i="3"/>
  <c r="F8" i="4"/>
  <c r="F12" i="4"/>
  <c r="G22" i="4"/>
  <c r="G29" i="4"/>
  <c r="G23" i="3"/>
  <c r="G8" i="4"/>
  <c r="G12" i="4"/>
  <c r="H22" i="4"/>
  <c r="H29" i="4"/>
  <c r="H23" i="3"/>
  <c r="H8" i="4"/>
  <c r="H12" i="4"/>
  <c r="I22" i="4"/>
  <c r="I29" i="4"/>
  <c r="I23" i="3"/>
  <c r="I8" i="4"/>
  <c r="I12" i="4"/>
  <c r="J22" i="4"/>
  <c r="J29" i="4"/>
  <c r="J23" i="3"/>
  <c r="J8" i="4"/>
  <c r="J12" i="4"/>
  <c r="K22" i="4"/>
  <c r="K29" i="4"/>
  <c r="K23" i="3"/>
  <c r="K8" i="4"/>
  <c r="K12" i="4"/>
  <c r="L22" i="4"/>
  <c r="L29" i="4"/>
  <c r="L23" i="3"/>
  <c r="L8" i="4"/>
  <c r="L12" i="4"/>
  <c r="M22" i="4"/>
  <c r="M29" i="4"/>
  <c r="M23" i="3"/>
  <c r="M8" i="4"/>
  <c r="M12" i="4"/>
  <c r="N22" i="4"/>
  <c r="N29" i="4"/>
  <c r="N23" i="3"/>
  <c r="N8" i="4"/>
  <c r="N12" i="4"/>
  <c r="O22" i="4"/>
  <c r="O29" i="4"/>
  <c r="O23" i="3"/>
  <c r="O8" i="4"/>
  <c r="O12" i="4"/>
  <c r="P22" i="4"/>
  <c r="P29" i="4"/>
  <c r="P12" i="4"/>
  <c r="Q22" i="4"/>
  <c r="Q29" i="4"/>
  <c r="Q12" i="4"/>
  <c r="R22" i="4"/>
  <c r="R29" i="4"/>
  <c r="D22" i="4"/>
  <c r="D29" i="4"/>
  <c r="H44" i="2"/>
  <c r="I44" i="2"/>
  <c r="J44" i="2"/>
  <c r="H33" i="2"/>
  <c r="H38" i="2"/>
  <c r="I33" i="2"/>
  <c r="I38" i="2"/>
  <c r="J33" i="2"/>
  <c r="J38" i="2"/>
  <c r="K33" i="2"/>
  <c r="K38" i="2"/>
  <c r="L33" i="2"/>
  <c r="L38" i="2"/>
  <c r="M33" i="2"/>
  <c r="M38" i="2"/>
  <c r="N33" i="2"/>
  <c r="N38" i="2"/>
  <c r="O33" i="2"/>
  <c r="O38" i="2"/>
  <c r="P33" i="2"/>
  <c r="P38" i="2"/>
  <c r="Q33" i="2"/>
  <c r="Q38" i="2"/>
  <c r="R33" i="2"/>
  <c r="R38" i="2"/>
  <c r="D33" i="2"/>
  <c r="D38" i="2"/>
  <c r="R12" i="4"/>
  <c r="E7" i="5"/>
  <c r="F7" i="5"/>
  <c r="G7" i="5"/>
  <c r="H7" i="5"/>
  <c r="I7" i="5"/>
  <c r="J7" i="5"/>
  <c r="K7" i="5"/>
  <c r="L7" i="5"/>
  <c r="M7" i="5"/>
  <c r="N7" i="5"/>
  <c r="O7" i="5"/>
  <c r="D7" i="5"/>
  <c r="P12" i="3"/>
  <c r="P16" i="3"/>
  <c r="P20" i="3"/>
  <c r="P8" i="3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D13" i="5"/>
  <c r="D12" i="5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D19" i="2"/>
  <c r="E15" i="2"/>
  <c r="E20" i="2"/>
  <c r="F15" i="2"/>
  <c r="F20" i="2"/>
  <c r="G15" i="2"/>
  <c r="G20" i="2"/>
  <c r="H15" i="2"/>
  <c r="H20" i="2"/>
  <c r="I15" i="2"/>
  <c r="I20" i="2"/>
  <c r="J15" i="2"/>
  <c r="J20" i="2"/>
  <c r="K15" i="2"/>
  <c r="K20" i="2"/>
  <c r="L15" i="2"/>
  <c r="L20" i="2"/>
  <c r="M15" i="2"/>
  <c r="M20" i="2"/>
  <c r="N15" i="2"/>
  <c r="N20" i="2"/>
  <c r="O15" i="2"/>
  <c r="O20" i="2"/>
  <c r="P15" i="2"/>
  <c r="P20" i="2"/>
  <c r="Q15" i="2"/>
  <c r="Q20" i="2"/>
  <c r="R15" i="2"/>
  <c r="R20" i="2"/>
  <c r="D15" i="2"/>
  <c r="D20" i="2"/>
  <c r="M6" i="2"/>
  <c r="N6" i="2"/>
  <c r="O6" i="2"/>
  <c r="E6" i="2"/>
  <c r="F6" i="2"/>
  <c r="G6" i="2"/>
  <c r="H6" i="2"/>
  <c r="I6" i="2"/>
  <c r="J6" i="2"/>
  <c r="K6" i="2"/>
  <c r="L6" i="2"/>
  <c r="D6" i="2"/>
  <c r="P32" i="4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D9" i="5"/>
  <c r="D25" i="2"/>
  <c r="D11" i="5"/>
  <c r="D14" i="5"/>
  <c r="D16" i="5"/>
  <c r="D18" i="5"/>
  <c r="D39" i="2"/>
  <c r="R25" i="2"/>
  <c r="R11" i="5"/>
  <c r="R14" i="5"/>
  <c r="R16" i="5"/>
  <c r="R18" i="5"/>
  <c r="R39" i="2"/>
  <c r="Q25" i="2"/>
  <c r="Q11" i="5"/>
  <c r="Q14" i="5"/>
  <c r="Q16" i="5"/>
  <c r="Q18" i="5"/>
  <c r="Q39" i="2"/>
  <c r="P25" i="2"/>
  <c r="P11" i="5"/>
  <c r="P14" i="5"/>
  <c r="P16" i="5"/>
  <c r="P18" i="5"/>
  <c r="P39" i="2"/>
  <c r="O25" i="2"/>
  <c r="O11" i="5"/>
  <c r="O14" i="5"/>
  <c r="O16" i="5"/>
  <c r="O18" i="5"/>
  <c r="O39" i="2"/>
  <c r="N25" i="2"/>
  <c r="N11" i="5"/>
  <c r="N14" i="5"/>
  <c r="N16" i="5"/>
  <c r="N18" i="5"/>
  <c r="N39" i="2"/>
  <c r="M25" i="2"/>
  <c r="M11" i="5"/>
  <c r="M14" i="5"/>
  <c r="M16" i="5"/>
  <c r="M18" i="5"/>
  <c r="M39" i="2"/>
  <c r="L25" i="2"/>
  <c r="L11" i="5"/>
  <c r="L14" i="5"/>
  <c r="L16" i="5"/>
  <c r="L18" i="5"/>
  <c r="L39" i="2"/>
  <c r="K25" i="2"/>
  <c r="K11" i="5"/>
  <c r="K14" i="5"/>
  <c r="K16" i="5"/>
  <c r="K18" i="5"/>
  <c r="K39" i="2"/>
  <c r="J25" i="2"/>
  <c r="J11" i="5"/>
  <c r="J14" i="5"/>
  <c r="J16" i="5"/>
  <c r="J18" i="5"/>
  <c r="J39" i="2"/>
  <c r="I25" i="2"/>
  <c r="I11" i="5"/>
  <c r="I14" i="5"/>
  <c r="I16" i="5"/>
  <c r="I18" i="5"/>
  <c r="I39" i="2"/>
  <c r="H25" i="2"/>
  <c r="H11" i="5"/>
  <c r="H14" i="5"/>
  <c r="H16" i="5"/>
  <c r="H18" i="5"/>
  <c r="H39" i="2"/>
  <c r="G25" i="2"/>
  <c r="G11" i="5"/>
  <c r="G14" i="5"/>
  <c r="G16" i="5"/>
  <c r="G18" i="5"/>
  <c r="G39" i="2"/>
  <c r="F25" i="2"/>
  <c r="F11" i="5"/>
  <c r="F14" i="5"/>
  <c r="F16" i="5"/>
  <c r="F18" i="5"/>
  <c r="F39" i="2"/>
  <c r="E25" i="2"/>
  <c r="E11" i="5"/>
  <c r="E14" i="5"/>
  <c r="E16" i="5"/>
  <c r="E18" i="5"/>
  <c r="E39" i="2"/>
  <c r="O15" i="4"/>
  <c r="O30" i="4"/>
  <c r="N15" i="4"/>
  <c r="N30" i="4"/>
  <c r="M15" i="4"/>
  <c r="M30" i="4"/>
  <c r="L15" i="4"/>
  <c r="L30" i="4"/>
  <c r="K15" i="4"/>
  <c r="K30" i="4"/>
  <c r="J15" i="4"/>
  <c r="J30" i="4"/>
  <c r="I15" i="4"/>
  <c r="I30" i="4"/>
  <c r="H15" i="4"/>
  <c r="H30" i="4"/>
  <c r="G15" i="4"/>
  <c r="G30" i="4"/>
  <c r="F15" i="4"/>
  <c r="F30" i="4"/>
  <c r="E15" i="4"/>
  <c r="E30" i="4"/>
  <c r="D15" i="4"/>
  <c r="D30" i="4"/>
  <c r="D33" i="4"/>
  <c r="E32" i="4"/>
  <c r="P15" i="4"/>
  <c r="P30" i="4"/>
  <c r="Q15" i="4"/>
  <c r="Q30" i="4"/>
  <c r="R15" i="4"/>
  <c r="R30" i="4"/>
  <c r="E33" i="4"/>
  <c r="F32" i="4"/>
  <c r="F33" i="4"/>
  <c r="G32" i="4"/>
  <c r="G33" i="4"/>
  <c r="H32" i="4"/>
  <c r="H33" i="4"/>
  <c r="I32" i="4"/>
  <c r="I33" i="4"/>
  <c r="J32" i="4"/>
  <c r="J33" i="4"/>
  <c r="K32" i="4"/>
  <c r="K33" i="4"/>
  <c r="L32" i="4"/>
  <c r="L33" i="4"/>
  <c r="M32" i="4"/>
  <c r="M33" i="4"/>
  <c r="N32" i="4"/>
  <c r="N33" i="4"/>
  <c r="O32" i="4"/>
  <c r="O33" i="4"/>
  <c r="P33" i="4"/>
  <c r="Q32" i="4"/>
  <c r="Q33" i="4"/>
  <c r="R32" i="4"/>
  <c r="R33" i="4"/>
  <c r="E45" i="2"/>
  <c r="E46" i="2"/>
  <c r="H46" i="2"/>
  <c r="H45" i="2"/>
  <c r="E47" i="2"/>
  <c r="E48" i="2"/>
  <c r="H48" i="2"/>
  <c r="E49" i="2"/>
  <c r="H49" i="2"/>
  <c r="E50" i="2"/>
  <c r="H50" i="2"/>
  <c r="H47" i="2"/>
  <c r="E51" i="2"/>
  <c r="H51" i="2"/>
  <c r="H52" i="2"/>
  <c r="H53" i="2"/>
</calcChain>
</file>

<file path=xl/sharedStrings.xml><?xml version="1.0" encoding="utf-8"?>
<sst xmlns="http://schemas.openxmlformats.org/spreadsheetml/2006/main" count="183" uniqueCount="145">
  <si>
    <t>Programul de asistență financiară nerambursabilă pentru antreprenorii din Cahul și Ungheni în cadrul Programului EU4MOLDOVA: REGIUNI-CHEIE</t>
  </si>
  <si>
    <t>Necesitățile financiare</t>
  </si>
  <si>
    <t xml:space="preserve">în EURO </t>
  </si>
  <si>
    <t>Indicați cursul aplicat de Dvs în momentul aplicării:</t>
  </si>
  <si>
    <t>Specificare</t>
  </si>
  <si>
    <t xml:space="preserve">Asistența financiara* </t>
  </si>
  <si>
    <t>Contribuția propie</t>
  </si>
  <si>
    <t>Alte surse externe</t>
  </si>
  <si>
    <t>Suma totală</t>
  </si>
  <si>
    <t xml:space="preserve">Suma totală </t>
  </si>
  <si>
    <t>Procentul contribuției proprii</t>
  </si>
  <si>
    <t xml:space="preserve"> Programul EU4Moldova: Regiuni-cheie</t>
  </si>
  <si>
    <t>Grant / Asistență financiară</t>
  </si>
  <si>
    <t>Contribuția proprie, % din valoare asistenței financiare</t>
  </si>
  <si>
    <t>companie existentă  - extindere</t>
  </si>
  <si>
    <t>cel puțin 10%</t>
  </si>
  <si>
    <t>companie existentă / nou creată  - inițiative inovatoare</t>
  </si>
  <si>
    <t>cel puțin 5%</t>
  </si>
  <si>
    <t>Prognoza veniturilor</t>
  </si>
  <si>
    <t>în MDL</t>
  </si>
  <si>
    <t>Nr. rd.</t>
  </si>
  <si>
    <t>Denumire produs/serviciu</t>
  </si>
  <si>
    <t>Luna</t>
  </si>
  <si>
    <t>Total
Anul 1</t>
  </si>
  <si>
    <t>Total
Anul 2</t>
  </si>
  <si>
    <t>Total
Anul 3</t>
  </si>
  <si>
    <t>Produsul / serviciul 1</t>
  </si>
  <si>
    <t>cantitatea</t>
  </si>
  <si>
    <t>pretul de vânzare</t>
  </si>
  <si>
    <t>Venit</t>
  </si>
  <si>
    <t>Produsul / serviciul 2</t>
  </si>
  <si>
    <t xml:space="preserve"> </t>
  </si>
  <si>
    <t xml:space="preserve">Produsul / serviciul N </t>
  </si>
  <si>
    <t xml:space="preserve">Produsul / serviciul N+1 </t>
  </si>
  <si>
    <t xml:space="preserve">TOTAL </t>
  </si>
  <si>
    <t>Prognoza consumurilor şi cheltuielilor</t>
  </si>
  <si>
    <t>Consumuri și cheltuieli</t>
  </si>
  <si>
    <t>Anul I</t>
  </si>
  <si>
    <t>Anul II</t>
  </si>
  <si>
    <t>Anul III</t>
  </si>
  <si>
    <t xml:space="preserve">Consumuri directe </t>
  </si>
  <si>
    <t xml:space="preserve">materii prime şi materiale </t>
  </si>
  <si>
    <t>materiale auxiliare</t>
  </si>
  <si>
    <t>energie electrică</t>
  </si>
  <si>
    <t>combustibil</t>
  </si>
  <si>
    <t>salariu personal producție</t>
  </si>
  <si>
    <t>contribuții asigurări sociale (24%)</t>
  </si>
  <si>
    <t>alte consumuri directe</t>
  </si>
  <si>
    <t>Total consumuri directe</t>
  </si>
  <si>
    <t>Consumuri indirecte</t>
  </si>
  <si>
    <t xml:space="preserve">amortizarea mijloacelor fixe </t>
  </si>
  <si>
    <t xml:space="preserve">întreţinerea mijloacelor fixe şi alte consumuri indirecte </t>
  </si>
  <si>
    <t>Total consumuri indirecte</t>
  </si>
  <si>
    <t>TOTAL CONSUMURI (rd. 8 + rd. 11)</t>
  </si>
  <si>
    <t xml:space="preserve">Cheltuieli de distribuire </t>
  </si>
  <si>
    <t>cheltuielile de ambalare</t>
  </si>
  <si>
    <t>transport-expediere</t>
  </si>
  <si>
    <t>alte cheltuieli comerciale (publicitatea)</t>
  </si>
  <si>
    <t xml:space="preserve">Total cheltuieli distribuire </t>
  </si>
  <si>
    <t xml:space="preserve">Cheltuieli administrative </t>
  </si>
  <si>
    <t xml:space="preserve">salariu personal administrativ  </t>
  </si>
  <si>
    <t>telefon, internet, comunicații</t>
  </si>
  <si>
    <t>deplasare</t>
  </si>
  <si>
    <t>taxe locale</t>
  </si>
  <si>
    <t>alte cheltuieli administrative</t>
  </si>
  <si>
    <t>Total cheltuieli administrative</t>
  </si>
  <si>
    <t>Alte cheltuieli din activitatea operaţională</t>
  </si>
  <si>
    <t xml:space="preserve">plata dobânzilor  </t>
  </si>
  <si>
    <t>producţia rebutată</t>
  </si>
  <si>
    <t>alte cheltuieli operaţionale</t>
  </si>
  <si>
    <t>Total cheltuieli operaţionale</t>
  </si>
  <si>
    <t>TOTAL  (rd.12 + rd.16 + rd.23 + rd.27)</t>
  </si>
  <si>
    <t xml:space="preserve">Fondul de salarizare </t>
  </si>
  <si>
    <t xml:space="preserve">Personal angajat </t>
  </si>
  <si>
    <t xml:space="preserve">Forma angajare </t>
  </si>
  <si>
    <t>Salariu brut</t>
  </si>
  <si>
    <t xml:space="preserve">Număr de angajați </t>
  </si>
  <si>
    <t xml:space="preserve">Cheltuieli anuale cu personalul </t>
  </si>
  <si>
    <t>TOTAL</t>
  </si>
  <si>
    <t>×</t>
  </si>
  <si>
    <t>Contribuții de asigurări sociale (24%)</t>
  </si>
  <si>
    <t>Total</t>
  </si>
  <si>
    <t>Prognoze privind profit și pierderi</t>
  </si>
  <si>
    <t>Indicatori</t>
  </si>
  <si>
    <t>1.</t>
  </si>
  <si>
    <t>Venituri din vânzări</t>
  </si>
  <si>
    <t>2.</t>
  </si>
  <si>
    <t>Costul vânzărilor</t>
  </si>
  <si>
    <t>3.</t>
  </si>
  <si>
    <r>
      <rPr>
        <b/>
        <sz val="10"/>
        <color theme="1"/>
        <rFont val="Arial"/>
        <family val="2"/>
        <charset val="204"/>
      </rPr>
      <t>Profit brut (pierdere brută)</t>
    </r>
    <r>
      <rPr>
        <sz val="10"/>
        <color theme="1"/>
        <rFont val="Arial"/>
        <family val="2"/>
        <charset val="204"/>
      </rPr>
      <t xml:space="preserve"> (rd.1 – rd.2)</t>
    </r>
  </si>
  <si>
    <t>4.</t>
  </si>
  <si>
    <t>Alte venituri din activitatea operaţională</t>
  </si>
  <si>
    <t>5.</t>
  </si>
  <si>
    <t>Cheltuieli de distribuire</t>
  </si>
  <si>
    <t>6.</t>
  </si>
  <si>
    <t>Cheltuieli administrative</t>
  </si>
  <si>
    <t>7.</t>
  </si>
  <si>
    <t>8.</t>
  </si>
  <si>
    <r>
      <rPr>
        <b/>
        <sz val="10"/>
        <color theme="1"/>
        <rFont val="Arial"/>
        <family val="2"/>
        <charset val="204"/>
      </rPr>
      <t>Rezultatul din activitatea operațională: profit (pierdere)</t>
    </r>
    <r>
      <rPr>
        <sz val="10"/>
        <color theme="1"/>
        <rFont val="Arial"/>
        <family val="2"/>
        <charset val="204"/>
      </rPr>
      <t xml:space="preserve"> (rd.3 + rd.4 – rd.5 – rd.6 – rd.7)</t>
    </r>
  </si>
  <si>
    <t>9.</t>
  </si>
  <si>
    <t>Rezultatul din alte activităţi: profit (pierdere)</t>
  </si>
  <si>
    <t>10.</t>
  </si>
  <si>
    <r>
      <t xml:space="preserve">Profit (pierdere) până la impozitare </t>
    </r>
    <r>
      <rPr>
        <i/>
        <sz val="10"/>
        <color theme="1"/>
        <rFont val="Arial"/>
        <family val="2"/>
        <charset val="204"/>
      </rPr>
      <t>(rd. 8 + rd. 9)</t>
    </r>
  </si>
  <si>
    <t>11.</t>
  </si>
  <si>
    <t>Cheltuieli privind impozitul pe venit</t>
  </si>
  <si>
    <t>12.</t>
  </si>
  <si>
    <r>
      <rPr>
        <b/>
        <sz val="10"/>
        <color theme="1"/>
        <rFont val="Arial"/>
        <family val="2"/>
        <charset val="204"/>
      </rPr>
      <t>Profit net (pierdere netă) al perioadei de gestiune</t>
    </r>
    <r>
      <rPr>
        <sz val="10"/>
        <color theme="1"/>
        <rFont val="Arial"/>
        <family val="2"/>
        <charset val="204"/>
      </rPr>
      <t xml:space="preserve"> (rd. 10 – rd. 11)</t>
    </r>
  </si>
  <si>
    <t>Prognoze privind fluxul de numerar</t>
  </si>
  <si>
    <t>Fluxul de numerar</t>
  </si>
  <si>
    <t>Fluxuri de numerar din activitatea operaţională</t>
  </si>
  <si>
    <t>Încasări din vânzări</t>
  </si>
  <si>
    <t>Plăţi pentru stocuri şi servicii procurate</t>
  </si>
  <si>
    <t>Plăţi către angajaţi şi asigurare socială obligatorie</t>
  </si>
  <si>
    <t>Dobânzi plătite</t>
  </si>
  <si>
    <t>Plata impozitului pe venit</t>
  </si>
  <si>
    <t>Alte încasări</t>
  </si>
  <si>
    <t>Alte plăţi</t>
  </si>
  <si>
    <r>
      <rPr>
        <b/>
        <sz val="12"/>
        <color theme="1"/>
        <rFont val="Arial"/>
        <family val="2"/>
        <charset val="204"/>
      </rPr>
      <t xml:space="preserve">Fluxul net de numerar din activitatea operaţională </t>
    </r>
    <r>
      <rPr>
        <sz val="12"/>
        <color theme="1"/>
        <rFont val="Arial"/>
        <family val="2"/>
        <charset val="204"/>
      </rPr>
      <t>(rd.1 – rd.2 – rd.3 – rd.4  – rd.5 + rd.6 – rd.7)</t>
    </r>
  </si>
  <si>
    <t>Fluxuri de numerar din activitatea de investiții</t>
  </si>
  <si>
    <t>Încasări din vânzarea activelor imobilizate</t>
  </si>
  <si>
    <t>Plăţi aferente intrărilor de active imobilizate</t>
  </si>
  <si>
    <t>Dobânzi încasate</t>
  </si>
  <si>
    <t>Dividende încasate</t>
  </si>
  <si>
    <t>Alte încasări (plăţi)</t>
  </si>
  <si>
    <r>
      <rPr>
        <b/>
        <sz val="12"/>
        <color theme="1"/>
        <rFont val="Arial"/>
        <family val="2"/>
        <charset val="204"/>
      </rPr>
      <t>Fluxul net de numerar din activitatea de investiţii</t>
    </r>
    <r>
      <rPr>
        <sz val="12"/>
        <color theme="1"/>
        <rFont val="Arial"/>
        <family val="2"/>
        <charset val="204"/>
      </rPr>
      <t xml:space="preserve"> (rd.9 – rd.10 + rd.11 + rd.12 ± rd.13)</t>
    </r>
  </si>
  <si>
    <t>Fluxuri de numerar din activitatea financiară</t>
  </si>
  <si>
    <t xml:space="preserve">Încasări sub formă de credite şi împrumuturi  </t>
  </si>
  <si>
    <t>Plăţi aferente rambursării creditelor şi împrumuturilor</t>
  </si>
  <si>
    <t>Dividende plătite</t>
  </si>
  <si>
    <t>Încasări din operaţiuni de capital</t>
  </si>
  <si>
    <r>
      <t xml:space="preserve">Alte încasări (plăţi) → </t>
    </r>
    <r>
      <rPr>
        <b/>
        <sz val="12"/>
        <color theme="1"/>
        <rFont val="Arial"/>
        <family val="2"/>
      </rPr>
      <t>Grant</t>
    </r>
  </si>
  <si>
    <r>
      <rPr>
        <b/>
        <sz val="12"/>
        <color theme="1"/>
        <rFont val="Arial"/>
        <family val="2"/>
        <charset val="204"/>
      </rPr>
      <t xml:space="preserve">Fluxul net de numerar din activitatea financiară </t>
    </r>
    <r>
      <rPr>
        <sz val="12"/>
        <color theme="1"/>
        <rFont val="Arial"/>
        <family val="2"/>
        <charset val="204"/>
      </rPr>
      <t>(rd.15 – rd.16 – rd.17 + rd.18 ± rd.19)</t>
    </r>
  </si>
  <si>
    <r>
      <rPr>
        <b/>
        <sz val="12"/>
        <color theme="1"/>
        <rFont val="Arial"/>
        <family val="2"/>
        <charset val="204"/>
      </rPr>
      <t xml:space="preserve">Fluxul net de numerar total </t>
    </r>
    <r>
      <rPr>
        <sz val="12"/>
        <color theme="1"/>
        <rFont val="Arial"/>
        <family val="2"/>
        <charset val="204"/>
      </rPr>
      <t>(± rd.8 ± rd.14 ± rd.20)</t>
    </r>
  </si>
  <si>
    <t>Diferenţe de curs valutar favorabile (nefavorabile)</t>
  </si>
  <si>
    <t>Sold de numerar la începutul perioadei de gestiune</t>
  </si>
  <si>
    <r>
      <t xml:space="preserve">Sold de numerar la sfârşitul perioadei de gestiune  </t>
    </r>
    <r>
      <rPr>
        <sz val="12"/>
        <color theme="1"/>
        <rFont val="Arial"/>
        <family val="2"/>
        <charset val="204"/>
      </rPr>
      <t>(± rd.21 ± rd.22 + rd.23)</t>
    </r>
  </si>
  <si>
    <t>Pragul de rentabilitate</t>
  </si>
  <si>
    <t>Nr. crt</t>
  </si>
  <si>
    <t>Cheltuieli variabile</t>
  </si>
  <si>
    <r>
      <rPr>
        <b/>
        <sz val="12"/>
        <color theme="1"/>
        <rFont val="Arial"/>
        <family val="2"/>
        <charset val="204"/>
      </rPr>
      <t>Rata cheltuielilor variabile la 1 leu</t>
    </r>
    <r>
      <rPr>
        <sz val="12"/>
        <color theme="1"/>
        <rFont val="Arial"/>
        <family val="2"/>
        <charset val="204"/>
      </rPr>
      <t xml:space="preserve"> </t>
    </r>
    <r>
      <rPr>
        <b/>
        <sz val="12"/>
        <color theme="1"/>
        <rFont val="Arial"/>
        <family val="2"/>
        <charset val="204"/>
      </rPr>
      <t>venituri</t>
    </r>
    <r>
      <rPr>
        <sz val="12"/>
        <color theme="1"/>
        <rFont val="Arial"/>
        <family val="2"/>
        <charset val="204"/>
      </rPr>
      <t xml:space="preserve"> </t>
    </r>
    <r>
      <rPr>
        <i/>
        <sz val="12"/>
        <color theme="1"/>
        <rFont val="Arial"/>
        <family val="2"/>
        <charset val="204"/>
      </rPr>
      <t>(rd.2 / rd.1)</t>
    </r>
  </si>
  <si>
    <t>Cheltuieli fixe</t>
  </si>
  <si>
    <r>
      <t xml:space="preserve">Pragul de rentabilitate </t>
    </r>
    <r>
      <rPr>
        <i/>
        <sz val="12"/>
        <color theme="1"/>
        <rFont val="Arial"/>
        <family val="2"/>
        <charset val="204"/>
      </rPr>
      <t>(rd.4 / (1</t>
    </r>
    <r>
      <rPr>
        <sz val="12"/>
        <color theme="1"/>
        <rFont val="Arial"/>
        <family val="2"/>
        <charset val="204"/>
      </rPr>
      <t>-</t>
    </r>
    <r>
      <rPr>
        <i/>
        <sz val="12"/>
        <color theme="1"/>
        <rFont val="Arial"/>
        <family val="2"/>
        <charset val="204"/>
      </rPr>
      <t xml:space="preserve"> rd.3))</t>
    </r>
  </si>
  <si>
    <r>
      <rPr>
        <b/>
        <sz val="12"/>
        <color rgb="FFFF0000"/>
        <rFont val="Arial"/>
        <family val="2"/>
        <charset val="204"/>
      </rPr>
      <t>PRAGUL DE RENTABILITATE</t>
    </r>
    <r>
      <rPr>
        <sz val="12"/>
        <color rgb="FFFF0000"/>
        <rFont val="Arial"/>
        <family val="2"/>
        <charset val="204"/>
      </rPr>
      <t xml:space="preserve"> ESTE PUNCTUL DE LA CARE AFACEREA ÎNCEPE SĂ OBȚINĂ PROFIT</t>
    </r>
  </si>
  <si>
    <t>24000 euro</t>
  </si>
  <si>
    <t>14000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</si>
</sst>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b/>
      <sz val="9"/>
      <color theme="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1"/>
      <color theme="4" tint="-0.249977111117893"/>
      <name val="Arial"/>
      <family val="2"/>
      <charset val="204"/>
    </font>
    <font>
      <b/>
      <sz val="11"/>
      <color rgb="FF003399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2"/>
      <color theme="0"/>
      <name val="Arial Narrow"/>
      <family val="2"/>
      <charset val="204"/>
    </font>
    <font>
      <sz val="12"/>
      <name val="Arial Narrow"/>
      <family val="2"/>
      <charset val="204"/>
    </font>
    <font>
      <i/>
      <sz val="12"/>
      <color theme="1"/>
      <name val="Arial"/>
      <family val="2"/>
      <charset val="204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4494"/>
      <name val="Arial"/>
      <family val="2"/>
    </font>
    <font>
      <b/>
      <sz val="10"/>
      <color rgb="FF004494"/>
      <name val="Arial"/>
      <family val="2"/>
    </font>
    <font>
      <b/>
      <sz val="11"/>
      <name val="Calibri"/>
      <family val="2"/>
      <charset val="204"/>
      <scheme val="minor"/>
    </font>
    <font>
      <b/>
      <sz val="10"/>
      <color rgb="FF000000"/>
      <name val="Calibri"/>
      <family val="2"/>
    </font>
    <font>
      <b/>
      <sz val="11"/>
      <color theme="8" tint="-0.249977111117893"/>
      <name val="Arial"/>
      <family val="2"/>
    </font>
    <font>
      <b/>
      <sz val="11"/>
      <color rgb="FFFF0000"/>
      <name val="Calibri"/>
      <family val="2"/>
      <scheme val="minor"/>
    </font>
    <font>
      <b/>
      <sz val="9"/>
      <color rgb="FFFF0000"/>
      <name val="Arial"/>
      <family val="2"/>
      <charset val="204"/>
    </font>
    <font>
      <b/>
      <sz val="10"/>
      <color theme="1"/>
      <name val="Calibri"/>
      <family val="2"/>
      <charset val="204"/>
    </font>
    <font>
      <sz val="10"/>
      <color theme="1"/>
      <name val="Arial Narrow"/>
      <family val="2"/>
      <charset val="204"/>
    </font>
    <font>
      <b/>
      <sz val="11"/>
      <color theme="0"/>
      <name val="Arial Narrow"/>
      <family val="2"/>
      <charset val="204"/>
    </font>
    <font>
      <sz val="12"/>
      <color rgb="FFFF0000"/>
      <name val="Arial"/>
      <family val="2"/>
      <charset val="204"/>
    </font>
    <font>
      <b/>
      <sz val="12"/>
      <color rgb="FFFF0000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5" fillId="0" borderId="0" applyFont="0" applyFill="0" applyBorder="0" applyAlignment="0" applyProtection="0"/>
  </cellStyleXfs>
  <cellXfs count="152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vertical="center"/>
    </xf>
    <xf numFmtId="0" fontId="2" fillId="0" borderId="2" xfId="0" applyFont="1" applyBorder="1"/>
    <xf numFmtId="0" fontId="3" fillId="5" borderId="2" xfId="0" applyFont="1" applyFill="1" applyBorder="1" applyAlignment="1">
      <alignment vertical="center"/>
    </xf>
    <xf numFmtId="0" fontId="10" fillId="0" borderId="2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0" fontId="9" fillId="0" borderId="0" xfId="0" applyFont="1" applyAlignment="1">
      <alignment horizontal="center" vertical="center" wrapText="1"/>
    </xf>
    <xf numFmtId="0" fontId="5" fillId="9" borderId="2" xfId="0" applyFont="1" applyFill="1" applyBorder="1" applyAlignment="1">
      <alignment vertical="center" wrapText="1"/>
    </xf>
    <xf numFmtId="0" fontId="8" fillId="0" borderId="2" xfId="0" applyFont="1" applyBorder="1"/>
    <xf numFmtId="3" fontId="8" fillId="0" borderId="2" xfId="0" applyNumberFormat="1" applyFont="1" applyBorder="1"/>
    <xf numFmtId="0" fontId="5" fillId="0" borderId="0" xfId="0" applyFont="1" applyAlignment="1">
      <alignment vertical="center"/>
    </xf>
    <xf numFmtId="0" fontId="4" fillId="0" borderId="0" xfId="0" applyFont="1"/>
    <xf numFmtId="0" fontId="10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5" fillId="0" borderId="2" xfId="0" applyFont="1" applyBorder="1" applyAlignment="1" applyProtection="1">
      <alignment horizontal="left" vertical="center" wrapText="1"/>
      <protection locked="0"/>
    </xf>
    <xf numFmtId="4" fontId="5" fillId="0" borderId="2" xfId="0" applyNumberFormat="1" applyFont="1" applyBorder="1" applyAlignment="1" applyProtection="1">
      <alignment horizontal="center" vertical="center" wrapText="1"/>
      <protection locked="0"/>
    </xf>
    <xf numFmtId="3" fontId="5" fillId="0" borderId="2" xfId="0" applyNumberFormat="1" applyFont="1" applyBorder="1" applyAlignment="1" applyProtection="1">
      <alignment horizontal="center" vertical="center" wrapText="1"/>
      <protection locked="0"/>
    </xf>
    <xf numFmtId="4" fontId="5" fillId="2" borderId="0" xfId="0" applyNumberFormat="1" applyFont="1" applyFill="1" applyAlignment="1">
      <alignment horizontal="center" vertical="center" wrapText="1"/>
    </xf>
    <xf numFmtId="4" fontId="10" fillId="2" borderId="0" xfId="0" applyNumberFormat="1" applyFont="1" applyFill="1" applyAlignment="1">
      <alignment horizontal="center" vertical="center" wrapText="1"/>
    </xf>
    <xf numFmtId="0" fontId="5" fillId="0" borderId="0" xfId="0" applyFont="1"/>
    <xf numFmtId="0" fontId="5" fillId="0" borderId="2" xfId="0" applyFont="1" applyBorder="1"/>
    <xf numFmtId="0" fontId="5" fillId="7" borderId="2" xfId="0" applyFont="1" applyFill="1" applyBorder="1"/>
    <xf numFmtId="0" fontId="10" fillId="0" borderId="2" xfId="0" applyFont="1" applyBorder="1" applyAlignment="1">
      <alignment vertical="center"/>
    </xf>
    <xf numFmtId="0" fontId="10" fillId="8" borderId="2" xfId="0" applyFont="1" applyFill="1" applyBorder="1" applyAlignment="1">
      <alignment horizontal="justify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5" fillId="2" borderId="0" xfId="0" applyFont="1" applyFill="1"/>
    <xf numFmtId="0" fontId="5" fillId="0" borderId="2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center" vertical="center" wrapText="1"/>
    </xf>
    <xf numFmtId="0" fontId="11" fillId="7" borderId="2" xfId="0" applyFont="1" applyFill="1" applyBorder="1" applyAlignment="1">
      <alignment vertical="center"/>
    </xf>
    <xf numFmtId="0" fontId="10" fillId="7" borderId="2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vertical="center" wrapText="1"/>
    </xf>
    <xf numFmtId="0" fontId="11" fillId="7" borderId="2" xfId="0" applyFont="1" applyFill="1" applyBorder="1" applyAlignment="1">
      <alignment horizontal="justify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/>
    <xf numFmtId="0" fontId="12" fillId="10" borderId="2" xfId="0" applyFont="1" applyFill="1" applyBorder="1" applyAlignment="1">
      <alignment vertical="center"/>
    </xf>
    <xf numFmtId="0" fontId="8" fillId="11" borderId="2" xfId="0" applyFont="1" applyFill="1" applyBorder="1" applyAlignment="1">
      <alignment horizontal="center" vertical="center"/>
    </xf>
    <xf numFmtId="0" fontId="13" fillId="10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5" borderId="2" xfId="0" applyFont="1" applyFill="1" applyBorder="1"/>
    <xf numFmtId="0" fontId="15" fillId="0" borderId="0" xfId="0" applyFont="1"/>
    <xf numFmtId="0" fontId="14" fillId="6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 indent="1"/>
    </xf>
    <xf numFmtId="0" fontId="5" fillId="0" borderId="2" xfId="0" applyFont="1" applyBorder="1" applyAlignment="1">
      <alignment vertical="center" wrapText="1"/>
    </xf>
    <xf numFmtId="0" fontId="5" fillId="5" borderId="2" xfId="0" applyFont="1" applyFill="1" applyBorder="1" applyAlignment="1">
      <alignment horizontal="left" vertical="center" wrapText="1" indent="1"/>
    </xf>
    <xf numFmtId="0" fontId="10" fillId="0" borderId="2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horizontal="left" vertical="center" wrapText="1" indent="2"/>
    </xf>
    <xf numFmtId="0" fontId="7" fillId="5" borderId="2" xfId="0" applyFont="1" applyFill="1" applyBorder="1" applyAlignment="1">
      <alignment horizontal="left" vertical="center" wrapText="1" indent="2"/>
    </xf>
    <xf numFmtId="0" fontId="7" fillId="0" borderId="2" xfId="0" applyFont="1" applyBorder="1" applyAlignment="1">
      <alignment horizontal="left" vertical="center" wrapText="1" indent="2"/>
    </xf>
    <xf numFmtId="0" fontId="3" fillId="0" borderId="2" xfId="0" applyFont="1" applyBorder="1" applyAlignment="1">
      <alignment horizontal="right" vertical="center"/>
    </xf>
    <xf numFmtId="0" fontId="3" fillId="2" borderId="2" xfId="0" applyFont="1" applyFill="1" applyBorder="1" applyAlignment="1">
      <alignment vertical="center"/>
    </xf>
    <xf numFmtId="0" fontId="20" fillId="2" borderId="2" xfId="0" applyFont="1" applyFill="1" applyBorder="1" applyAlignment="1">
      <alignment vertical="center"/>
    </xf>
    <xf numFmtId="0" fontId="20" fillId="2" borderId="2" xfId="0" applyFont="1" applyFill="1" applyBorder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2" fillId="1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left" vertical="center" wrapText="1" indent="1"/>
    </xf>
    <xf numFmtId="9" fontId="0" fillId="0" borderId="0" xfId="1" applyFont="1"/>
    <xf numFmtId="0" fontId="26" fillId="0" borderId="0" xfId="0" applyFont="1"/>
    <xf numFmtId="0" fontId="12" fillId="10" borderId="2" xfId="0" applyFont="1" applyFill="1" applyBorder="1" applyAlignment="1">
      <alignment horizontal="center"/>
    </xf>
    <xf numFmtId="0" fontId="12" fillId="10" borderId="2" xfId="0" applyFont="1" applyFill="1" applyBorder="1" applyAlignment="1">
      <alignment horizontal="center" vertical="center" wrapText="1"/>
    </xf>
    <xf numFmtId="0" fontId="12" fillId="10" borderId="2" xfId="0" applyFont="1" applyFill="1" applyBorder="1" applyAlignment="1">
      <alignment horizontal="center" vertical="center"/>
    </xf>
    <xf numFmtId="0" fontId="13" fillId="10" borderId="2" xfId="0" applyFont="1" applyFill="1" applyBorder="1" applyAlignment="1">
      <alignment horizontal="center" vertical="center"/>
    </xf>
    <xf numFmtId="0" fontId="19" fillId="10" borderId="2" xfId="0" applyFont="1" applyFill="1" applyBorder="1" applyAlignment="1">
      <alignment horizontal="center" vertical="center"/>
    </xf>
    <xf numFmtId="0" fontId="29" fillId="11" borderId="2" xfId="0" applyFont="1" applyFill="1" applyBorder="1" applyAlignment="1">
      <alignment horizontal="center" vertical="center"/>
    </xf>
    <xf numFmtId="0" fontId="30" fillId="11" borderId="2" xfId="0" applyFont="1" applyFill="1" applyBorder="1" applyAlignment="1">
      <alignment horizontal="center" vertical="center" wrapText="1"/>
    </xf>
    <xf numFmtId="0" fontId="31" fillId="0" borderId="0" xfId="0" applyFont="1"/>
    <xf numFmtId="0" fontId="32" fillId="0" borderId="0" xfId="0" applyFont="1"/>
    <xf numFmtId="0" fontId="0" fillId="12" borderId="6" xfId="0" applyFill="1" applyBorder="1"/>
    <xf numFmtId="9" fontId="8" fillId="0" borderId="0" xfId="1" applyFont="1"/>
    <xf numFmtId="3" fontId="10" fillId="0" borderId="2" xfId="0" applyNumberFormat="1" applyFont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left" vertical="center"/>
    </xf>
    <xf numFmtId="0" fontId="8" fillId="11" borderId="2" xfId="0" applyFont="1" applyFill="1" applyBorder="1" applyAlignment="1">
      <alignment horizontal="center" vertical="center" wrapText="1"/>
    </xf>
    <xf numFmtId="0" fontId="33" fillId="0" borderId="0" xfId="0" applyFont="1"/>
    <xf numFmtId="0" fontId="14" fillId="5" borderId="2" xfId="0" applyFont="1" applyFill="1" applyBorder="1"/>
    <xf numFmtId="0" fontId="15" fillId="0" borderId="2" xfId="0" applyFont="1" applyBorder="1" applyAlignment="1">
      <alignment horizontal="right" vertical="center"/>
    </xf>
    <xf numFmtId="0" fontId="15" fillId="0" borderId="2" xfId="0" applyFont="1" applyBorder="1" applyAlignment="1">
      <alignment horizontal="right"/>
    </xf>
    <xf numFmtId="0" fontId="15" fillId="0" borderId="2" xfId="0" applyFont="1" applyBorder="1" applyAlignment="1">
      <alignment horizontal="right" vertical="center" wrapText="1"/>
    </xf>
    <xf numFmtId="0" fontId="15" fillId="2" borderId="2" xfId="0" applyFont="1" applyFill="1" applyBorder="1" applyAlignment="1">
      <alignment horizontal="right" vertical="center" wrapText="1"/>
    </xf>
    <xf numFmtId="0" fontId="15" fillId="2" borderId="2" xfId="0" applyFont="1" applyFill="1" applyBorder="1" applyAlignment="1">
      <alignment horizontal="right"/>
    </xf>
    <xf numFmtId="0" fontId="15" fillId="2" borderId="2" xfId="0" applyFont="1" applyFill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10" fillId="8" borderId="2" xfId="0" applyFont="1" applyFill="1" applyBorder="1"/>
    <xf numFmtId="0" fontId="34" fillId="3" borderId="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right" vertical="center" wrapText="1"/>
    </xf>
    <xf numFmtId="0" fontId="10" fillId="2" borderId="2" xfId="0" applyFont="1" applyFill="1" applyBorder="1"/>
    <xf numFmtId="0" fontId="5" fillId="5" borderId="2" xfId="0" applyFont="1" applyFill="1" applyBorder="1" applyAlignment="1">
      <alignment vertical="center" wrapText="1"/>
    </xf>
    <xf numFmtId="2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4" fillId="5" borderId="4" xfId="0" applyFont="1" applyFill="1" applyBorder="1" applyAlignment="1">
      <alignment horizontal="center"/>
    </xf>
    <xf numFmtId="0" fontId="14" fillId="5" borderId="5" xfId="0" applyFont="1" applyFill="1" applyBorder="1" applyAlignment="1">
      <alignment horizontal="center"/>
    </xf>
    <xf numFmtId="0" fontId="15" fillId="6" borderId="4" xfId="0" applyFont="1" applyFill="1" applyBorder="1" applyAlignment="1">
      <alignment horizontal="center"/>
    </xf>
    <xf numFmtId="0" fontId="15" fillId="6" borderId="7" xfId="0" applyFont="1" applyFill="1" applyBorder="1" applyAlignment="1">
      <alignment horizontal="center"/>
    </xf>
    <xf numFmtId="0" fontId="15" fillId="6" borderId="5" xfId="0" applyFont="1" applyFill="1" applyBorder="1" applyAlignment="1">
      <alignment horizontal="center"/>
    </xf>
    <xf numFmtId="0" fontId="15" fillId="6" borderId="4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13" fillId="10" borderId="2" xfId="0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horizontal="center"/>
    </xf>
    <xf numFmtId="0" fontId="13" fillId="10" borderId="2" xfId="0" applyFont="1" applyFill="1" applyBorder="1" applyAlignment="1"/>
    <xf numFmtId="0" fontId="12" fillId="10" borderId="1" xfId="0" applyFont="1" applyFill="1" applyBorder="1" applyAlignment="1">
      <alignment horizontal="center" vertical="center" wrapText="1"/>
    </xf>
    <xf numFmtId="0" fontId="12" fillId="10" borderId="3" xfId="0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2" fillId="10" borderId="2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0" fontId="12" fillId="10" borderId="3" xfId="0" applyFont="1" applyFill="1" applyBorder="1" applyAlignment="1">
      <alignment horizontal="center" vertical="center"/>
    </xf>
    <xf numFmtId="0" fontId="12" fillId="10" borderId="2" xfId="0" applyFont="1" applyFill="1" applyBorder="1" applyAlignment="1">
      <alignment horizontal="center"/>
    </xf>
    <xf numFmtId="0" fontId="12" fillId="10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2" fillId="10" borderId="2" xfId="0" applyFont="1" applyFill="1" applyBorder="1" applyAlignment="1"/>
    <xf numFmtId="0" fontId="27" fillId="0" borderId="0" xfId="0" applyFont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36" fillId="10" borderId="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9" fillId="10" borderId="2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1688043</xdr:colOff>
      <xdr:row>0</xdr:row>
      <xdr:rowOff>0</xdr:rowOff>
    </xdr:from>
    <xdr:to>
      <xdr:col>4</xdr:col>
      <xdr:colOff>1175092</xdr:colOff>
      <xdr:row>1</xdr:row>
      <xdr:rowOff>152439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EC3E842-DE24-4167-BB8B-C6F975F5E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731" y="0"/>
          <a:ext cx="6376799" cy="7556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175846</xdr:colOff>
      <xdr:row>0</xdr:row>
      <xdr:rowOff>0</xdr:rowOff>
    </xdr:from>
    <xdr:to>
      <xdr:col>13</xdr:col>
      <xdr:colOff>456076</xdr:colOff>
      <xdr:row>1</xdr:row>
      <xdr:rowOff>96266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B2F5F4-2161-4836-B850-2D37006CF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7308" y="0"/>
          <a:ext cx="6456826" cy="7556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178954</xdr:colOff>
      <xdr:row>0</xdr:row>
      <xdr:rowOff>0</xdr:rowOff>
    </xdr:from>
    <xdr:to>
      <xdr:col>12</xdr:col>
      <xdr:colOff>514691</xdr:colOff>
      <xdr:row>1</xdr:row>
      <xdr:rowOff>58632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5C2B80-8638-4336-A594-34C0C076B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9909" y="0"/>
          <a:ext cx="6423077" cy="7556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3349625</xdr:colOff>
      <xdr:row>0</xdr:row>
      <xdr:rowOff>0</xdr:rowOff>
    </xdr:from>
    <xdr:to>
      <xdr:col>12</xdr:col>
      <xdr:colOff>324192</xdr:colOff>
      <xdr:row>1</xdr:row>
      <xdr:rowOff>25439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B1DE5B4-F299-49CC-9BEB-3E8C41317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1125" y="0"/>
          <a:ext cx="6348754" cy="74775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3695700</xdr:colOff>
      <xdr:row>0</xdr:row>
      <xdr:rowOff>0</xdr:rowOff>
    </xdr:from>
    <xdr:to>
      <xdr:col>12</xdr:col>
      <xdr:colOff>498816</xdr:colOff>
      <xdr:row>1</xdr:row>
      <xdr:rowOff>49251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2679E09-A425-45C0-889F-063839A4A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0"/>
          <a:ext cx="6337641" cy="75568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243692</xdr:colOff>
      <xdr:row>0</xdr:row>
      <xdr:rowOff>0</xdr:rowOff>
    </xdr:from>
    <xdr:to>
      <xdr:col>4</xdr:col>
      <xdr:colOff>934657</xdr:colOff>
      <xdr:row>1</xdr:row>
      <xdr:rowOff>43995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E9160AA-42F2-44FE-B45E-7337BB45D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031" y="0"/>
          <a:ext cx="6358340" cy="7515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8"/>
  <sheetViews>
    <sheetView tabSelected="1" topLeftCell="A6" zoomScale="120" zoomScaleNormal="120" workbookViewId="0">
      <selection activeCell="E18" sqref="E18"/>
    </sheetView>
  </sheetViews>
  <sheetFormatPr defaultRowHeight="14.5" x14ac:dyDescent="0.35"/>
  <cols>
    <col min="1" max="1" width="2.7265625" customWidth="1"/>
    <col min="2" max="2" width="57.81640625" customWidth="1"/>
    <col min="3" max="6" width="22.7265625" customWidth="1"/>
  </cols>
  <sheetData>
    <row r="1" spans="2:7" ht="47.25" customHeight="1" x14ac:dyDescent="0.35">
      <c r="B1" s="104"/>
      <c r="C1" s="104"/>
      <c r="D1" s="104"/>
      <c r="E1" s="104"/>
      <c r="F1" s="104"/>
    </row>
    <row r="2" spans="2:7" ht="40" customHeight="1" x14ac:dyDescent="0.35">
      <c r="B2" s="103" t="s">
        <v>0</v>
      </c>
      <c r="C2" s="103"/>
      <c r="D2" s="103"/>
      <c r="E2" s="103"/>
      <c r="F2" s="103"/>
    </row>
    <row r="3" spans="2:7" x14ac:dyDescent="0.35">
      <c r="B3" s="77" t="s">
        <v>1</v>
      </c>
      <c r="C3" s="78" t="s">
        <v>2</v>
      </c>
      <c r="D3" s="104" t="s">
        <v>3</v>
      </c>
      <c r="E3" s="104"/>
      <c r="F3" s="79"/>
    </row>
    <row r="4" spans="2:7" ht="6" customHeight="1" x14ac:dyDescent="0.35"/>
    <row r="5" spans="2:7" ht="39" customHeight="1" x14ac:dyDescent="0.35">
      <c r="B5" s="71" t="s">
        <v>4</v>
      </c>
      <c r="C5" s="71" t="s">
        <v>5</v>
      </c>
      <c r="D5" s="71" t="s">
        <v>6</v>
      </c>
      <c r="E5" s="71" t="s">
        <v>7</v>
      </c>
      <c r="F5" s="71" t="s">
        <v>8</v>
      </c>
      <c r="G5" s="7"/>
    </row>
    <row r="6" spans="2:7" x14ac:dyDescent="0.35">
      <c r="B6" s="5"/>
      <c r="C6" s="81"/>
      <c r="D6" s="81"/>
      <c r="E6" s="81"/>
      <c r="F6" s="81">
        <f>C6+D6+E6</f>
        <v>0</v>
      </c>
    </row>
    <row r="7" spans="2:7" x14ac:dyDescent="0.35">
      <c r="B7" s="5"/>
      <c r="C7" s="81"/>
      <c r="D7" s="81"/>
      <c r="E7" s="81"/>
      <c r="F7" s="81">
        <f t="shared" ref="F7:F10" si="0">C7+D7+E7</f>
        <v>0</v>
      </c>
    </row>
    <row r="8" spans="2:7" x14ac:dyDescent="0.35">
      <c r="B8" s="5"/>
      <c r="C8" s="81"/>
      <c r="D8" s="81"/>
      <c r="E8" s="81"/>
      <c r="F8" s="81">
        <f t="shared" si="0"/>
        <v>0</v>
      </c>
    </row>
    <row r="9" spans="2:7" x14ac:dyDescent="0.35">
      <c r="B9" s="5"/>
      <c r="C9" s="81"/>
      <c r="D9" s="81"/>
      <c r="E9" s="81"/>
      <c r="F9" s="81">
        <f t="shared" si="0"/>
        <v>0</v>
      </c>
    </row>
    <row r="10" spans="2:7" x14ac:dyDescent="0.35">
      <c r="B10" s="5"/>
      <c r="C10" s="81"/>
      <c r="D10" s="81"/>
      <c r="E10" s="81"/>
      <c r="F10" s="81">
        <f t="shared" si="0"/>
        <v>0</v>
      </c>
    </row>
    <row r="11" spans="2:7" x14ac:dyDescent="0.35">
      <c r="B11" s="6" t="s">
        <v>9</v>
      </c>
      <c r="C11" s="81">
        <f>SUM(C6:C10)</f>
        <v>0</v>
      </c>
      <c r="D11" s="81">
        <f t="shared" ref="D11:F11" si="1">SUM(D6:D10)</f>
        <v>0</v>
      </c>
      <c r="E11" s="81">
        <f t="shared" si="1"/>
        <v>0</v>
      </c>
      <c r="F11" s="81">
        <f t="shared" si="1"/>
        <v>0</v>
      </c>
    </row>
    <row r="13" spans="2:7" x14ac:dyDescent="0.35">
      <c r="B13" s="69" t="s">
        <v>10</v>
      </c>
      <c r="D13" s="80" t="e">
        <f>D11/(C11+D11)</f>
        <v>#DIV/0!</v>
      </c>
      <c r="F13" s="68"/>
    </row>
    <row r="15" spans="2:7" ht="38.25" customHeight="1" x14ac:dyDescent="0.35">
      <c r="B15" s="75" t="s">
        <v>11</v>
      </c>
      <c r="C15" s="83" t="s">
        <v>12</v>
      </c>
      <c r="D15" s="76" t="s">
        <v>13</v>
      </c>
    </row>
    <row r="16" spans="2:7" ht="18" customHeight="1" x14ac:dyDescent="0.35">
      <c r="B16" s="82" t="s">
        <v>14</v>
      </c>
      <c r="C16" s="41" t="s">
        <v>143</v>
      </c>
      <c r="D16" s="41" t="s">
        <v>15</v>
      </c>
    </row>
    <row r="17" spans="2:4" ht="18" customHeight="1" x14ac:dyDescent="0.35">
      <c r="B17" s="82" t="s">
        <v>16</v>
      </c>
      <c r="C17" s="41" t="s">
        <v>144</v>
      </c>
      <c r="D17" s="41" t="s">
        <v>17</v>
      </c>
    </row>
    <row r="18" spans="2:4" ht="18" customHeight="1" x14ac:dyDescent="0.35"/>
  </sheetData>
  <mergeCells count="3">
    <mergeCell ref="B2:F2"/>
    <mergeCell ref="D3:E3"/>
    <mergeCell ref="B1:F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23"/>
  <sheetViews>
    <sheetView zoomScale="110" zoomScaleNormal="110" workbookViewId="0"/>
  </sheetViews>
  <sheetFormatPr defaultRowHeight="14.5" x14ac:dyDescent="0.35"/>
  <cols>
    <col min="1" max="1" width="2.1796875" customWidth="1"/>
    <col min="2" max="2" width="4.81640625" customWidth="1"/>
    <col min="3" max="3" width="32.54296875" customWidth="1"/>
    <col min="4" max="4" width="10.54296875" customWidth="1"/>
  </cols>
  <sheetData>
    <row r="1" spans="2:18" ht="51.75" customHeight="1" x14ac:dyDescent="0.35"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</row>
    <row r="2" spans="2:18" ht="24" customHeight="1" x14ac:dyDescent="0.35">
      <c r="B2" s="103" t="s">
        <v>0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</row>
    <row r="3" spans="2:18" x14ac:dyDescent="0.35">
      <c r="B3" s="45"/>
      <c r="C3" s="49" t="s">
        <v>18</v>
      </c>
      <c r="D3" s="84" t="s">
        <v>19</v>
      </c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2:18" ht="6" customHeight="1" x14ac:dyDescent="0.35">
      <c r="B4" s="45"/>
      <c r="C4" s="49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2:18" ht="16.5" customHeight="1" x14ac:dyDescent="0.35">
      <c r="B5" s="119" t="s">
        <v>20</v>
      </c>
      <c r="C5" s="121" t="s">
        <v>21</v>
      </c>
      <c r="D5" s="117" t="s">
        <v>22</v>
      </c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6" t="s">
        <v>23</v>
      </c>
      <c r="Q5" s="116" t="s">
        <v>24</v>
      </c>
      <c r="R5" s="116" t="s">
        <v>25</v>
      </c>
    </row>
    <row r="6" spans="2:18" ht="16.5" customHeight="1" x14ac:dyDescent="0.35">
      <c r="B6" s="120"/>
      <c r="C6" s="121"/>
      <c r="D6" s="73">
        <v>1</v>
      </c>
      <c r="E6" s="73">
        <v>2</v>
      </c>
      <c r="F6" s="73">
        <v>3</v>
      </c>
      <c r="G6" s="73">
        <v>4</v>
      </c>
      <c r="H6" s="73">
        <v>5</v>
      </c>
      <c r="I6" s="73">
        <v>6</v>
      </c>
      <c r="J6" s="73">
        <v>7</v>
      </c>
      <c r="K6" s="73">
        <v>8</v>
      </c>
      <c r="L6" s="73">
        <v>9</v>
      </c>
      <c r="M6" s="73">
        <v>10</v>
      </c>
      <c r="N6" s="73">
        <v>11</v>
      </c>
      <c r="O6" s="42">
        <v>12</v>
      </c>
      <c r="P6" s="116"/>
      <c r="Q6" s="116"/>
      <c r="R6" s="116"/>
    </row>
    <row r="7" spans="2:18" ht="16.5" customHeight="1" x14ac:dyDescent="0.35">
      <c r="B7" s="47">
        <v>1</v>
      </c>
      <c r="C7" s="46" t="s">
        <v>26</v>
      </c>
      <c r="D7" s="113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5"/>
    </row>
    <row r="8" spans="2:18" ht="16.5" customHeight="1" x14ac:dyDescent="0.35">
      <c r="B8" s="47"/>
      <c r="C8" s="91" t="s">
        <v>27</v>
      </c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7"/>
      <c r="P8" s="88">
        <f>SUM(D8:O8)</f>
        <v>0</v>
      </c>
      <c r="Q8" s="88"/>
      <c r="R8" s="88"/>
    </row>
    <row r="9" spans="2:18" ht="16.5" customHeight="1" x14ac:dyDescent="0.35">
      <c r="B9" s="47"/>
      <c r="C9" s="91" t="s">
        <v>28</v>
      </c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7"/>
      <c r="P9" s="88"/>
      <c r="Q9" s="88"/>
      <c r="R9" s="88"/>
    </row>
    <row r="10" spans="2:18" ht="16.5" customHeight="1" x14ac:dyDescent="0.35">
      <c r="B10" s="47"/>
      <c r="C10" s="91" t="s">
        <v>29</v>
      </c>
      <c r="D10" s="86">
        <f>D8*D9</f>
        <v>0</v>
      </c>
      <c r="E10" s="86">
        <f t="shared" ref="E10:O10" si="0">E8*E9</f>
        <v>0</v>
      </c>
      <c r="F10" s="86">
        <f t="shared" si="0"/>
        <v>0</v>
      </c>
      <c r="G10" s="86">
        <f t="shared" si="0"/>
        <v>0</v>
      </c>
      <c r="H10" s="86">
        <f t="shared" si="0"/>
        <v>0</v>
      </c>
      <c r="I10" s="86">
        <f t="shared" si="0"/>
        <v>0</v>
      </c>
      <c r="J10" s="86">
        <f t="shared" si="0"/>
        <v>0</v>
      </c>
      <c r="K10" s="86">
        <f t="shared" si="0"/>
        <v>0</v>
      </c>
      <c r="L10" s="86">
        <f t="shared" si="0"/>
        <v>0</v>
      </c>
      <c r="M10" s="86">
        <f t="shared" si="0"/>
        <v>0</v>
      </c>
      <c r="N10" s="86">
        <f t="shared" si="0"/>
        <v>0</v>
      </c>
      <c r="O10" s="86">
        <f t="shared" si="0"/>
        <v>0</v>
      </c>
      <c r="P10" s="88">
        <f t="shared" ref="P10:P22" si="1">SUM(D10:O10)</f>
        <v>0</v>
      </c>
      <c r="Q10" s="88">
        <f>Q8*Q9</f>
        <v>0</v>
      </c>
      <c r="R10" s="88">
        <f t="shared" ref="R10" si="2">R8*R9</f>
        <v>0</v>
      </c>
    </row>
    <row r="11" spans="2:18" ht="16.5" customHeight="1" x14ac:dyDescent="0.35">
      <c r="B11" s="47">
        <v>2</v>
      </c>
      <c r="C11" s="46" t="s">
        <v>30</v>
      </c>
      <c r="D11" s="110" t="s">
        <v>31</v>
      </c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2"/>
    </row>
    <row r="12" spans="2:18" ht="16.5" customHeight="1" x14ac:dyDescent="0.35">
      <c r="B12" s="47"/>
      <c r="C12" s="91" t="s">
        <v>27</v>
      </c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7"/>
      <c r="P12" s="88">
        <f t="shared" si="1"/>
        <v>0</v>
      </c>
      <c r="Q12" s="88"/>
      <c r="R12" s="88"/>
    </row>
    <row r="13" spans="2:18" x14ac:dyDescent="0.35">
      <c r="B13" s="47"/>
      <c r="C13" s="91" t="s">
        <v>28</v>
      </c>
      <c r="D13" s="89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88"/>
      <c r="Q13" s="90"/>
      <c r="R13" s="90"/>
    </row>
    <row r="14" spans="2:18" x14ac:dyDescent="0.35">
      <c r="B14" s="47"/>
      <c r="C14" s="91" t="s">
        <v>29</v>
      </c>
      <c r="D14" s="87">
        <f>D12*D13</f>
        <v>0</v>
      </c>
      <c r="E14" s="87">
        <f t="shared" ref="E14:O14" si="3">E12*E13</f>
        <v>0</v>
      </c>
      <c r="F14" s="87">
        <f t="shared" si="3"/>
        <v>0</v>
      </c>
      <c r="G14" s="87">
        <f t="shared" si="3"/>
        <v>0</v>
      </c>
      <c r="H14" s="87">
        <f t="shared" si="3"/>
        <v>0</v>
      </c>
      <c r="I14" s="87">
        <f t="shared" si="3"/>
        <v>0</v>
      </c>
      <c r="J14" s="87">
        <f t="shared" si="3"/>
        <v>0</v>
      </c>
      <c r="K14" s="87">
        <f t="shared" si="3"/>
        <v>0</v>
      </c>
      <c r="L14" s="87">
        <f t="shared" si="3"/>
        <v>0</v>
      </c>
      <c r="M14" s="87">
        <f t="shared" si="3"/>
        <v>0</v>
      </c>
      <c r="N14" s="87">
        <f t="shared" si="3"/>
        <v>0</v>
      </c>
      <c r="O14" s="87">
        <f t="shared" si="3"/>
        <v>0</v>
      </c>
      <c r="P14" s="88">
        <f t="shared" si="1"/>
        <v>0</v>
      </c>
      <c r="Q14" s="87">
        <f>Q12*Q13</f>
        <v>0</v>
      </c>
      <c r="R14" s="87">
        <f t="shared" ref="R14" si="4">R12*R13</f>
        <v>0</v>
      </c>
    </row>
    <row r="15" spans="2:18" x14ac:dyDescent="0.35">
      <c r="B15" s="47">
        <v>3</v>
      </c>
      <c r="C15" s="46" t="s">
        <v>32</v>
      </c>
      <c r="D15" s="107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9"/>
    </row>
    <row r="16" spans="2:18" x14ac:dyDescent="0.35">
      <c r="B16" s="47"/>
      <c r="C16" s="91" t="s">
        <v>27</v>
      </c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8">
        <f t="shared" si="1"/>
        <v>0</v>
      </c>
      <c r="Q16" s="87"/>
      <c r="R16" s="87"/>
    </row>
    <row r="17" spans="2:18" x14ac:dyDescent="0.35">
      <c r="B17" s="47"/>
      <c r="C17" s="91" t="s">
        <v>28</v>
      </c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8"/>
      <c r="Q17" s="87"/>
      <c r="R17" s="87"/>
    </row>
    <row r="18" spans="2:18" x14ac:dyDescent="0.35">
      <c r="B18" s="47"/>
      <c r="C18" s="91" t="s">
        <v>29</v>
      </c>
      <c r="D18" s="87">
        <f>D16*D17</f>
        <v>0</v>
      </c>
      <c r="E18" s="87">
        <f t="shared" ref="E18:O18" si="5">E16*E17</f>
        <v>0</v>
      </c>
      <c r="F18" s="87">
        <f t="shared" si="5"/>
        <v>0</v>
      </c>
      <c r="G18" s="87">
        <f t="shared" si="5"/>
        <v>0</v>
      </c>
      <c r="H18" s="87">
        <f t="shared" si="5"/>
        <v>0</v>
      </c>
      <c r="I18" s="87">
        <f t="shared" si="5"/>
        <v>0</v>
      </c>
      <c r="J18" s="87">
        <f t="shared" si="5"/>
        <v>0</v>
      </c>
      <c r="K18" s="87">
        <f t="shared" si="5"/>
        <v>0</v>
      </c>
      <c r="L18" s="87">
        <f t="shared" si="5"/>
        <v>0</v>
      </c>
      <c r="M18" s="87">
        <f t="shared" si="5"/>
        <v>0</v>
      </c>
      <c r="N18" s="87">
        <f t="shared" si="5"/>
        <v>0</v>
      </c>
      <c r="O18" s="87">
        <f t="shared" si="5"/>
        <v>0</v>
      </c>
      <c r="P18" s="88">
        <f t="shared" si="1"/>
        <v>0</v>
      </c>
      <c r="Q18" s="87"/>
      <c r="R18" s="87"/>
    </row>
    <row r="19" spans="2:18" x14ac:dyDescent="0.35">
      <c r="B19" s="47">
        <v>4</v>
      </c>
      <c r="C19" s="46" t="s">
        <v>33</v>
      </c>
      <c r="D19" s="107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9"/>
    </row>
    <row r="20" spans="2:18" x14ac:dyDescent="0.35">
      <c r="B20" s="47"/>
      <c r="C20" s="91" t="s">
        <v>27</v>
      </c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8">
        <f t="shared" si="1"/>
        <v>0</v>
      </c>
      <c r="Q20" s="87"/>
      <c r="R20" s="87"/>
    </row>
    <row r="21" spans="2:18" x14ac:dyDescent="0.35">
      <c r="B21" s="47"/>
      <c r="C21" s="91" t="s">
        <v>28</v>
      </c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8"/>
      <c r="Q21" s="87"/>
      <c r="R21" s="87"/>
    </row>
    <row r="22" spans="2:18" x14ac:dyDescent="0.35">
      <c r="B22" s="47"/>
      <c r="C22" s="91" t="s">
        <v>29</v>
      </c>
      <c r="D22" s="87">
        <f>D20*D21</f>
        <v>0</v>
      </c>
      <c r="E22" s="87">
        <f t="shared" ref="E22:O22" si="6">E20*E21</f>
        <v>0</v>
      </c>
      <c r="F22" s="87">
        <f t="shared" si="6"/>
        <v>0</v>
      </c>
      <c r="G22" s="87">
        <f t="shared" si="6"/>
        <v>0</v>
      </c>
      <c r="H22" s="87">
        <f t="shared" si="6"/>
        <v>0</v>
      </c>
      <c r="I22" s="87">
        <f t="shared" si="6"/>
        <v>0</v>
      </c>
      <c r="J22" s="87">
        <f t="shared" si="6"/>
        <v>0</v>
      </c>
      <c r="K22" s="87">
        <f t="shared" si="6"/>
        <v>0</v>
      </c>
      <c r="L22" s="87">
        <f t="shared" si="6"/>
        <v>0</v>
      </c>
      <c r="M22" s="87">
        <f t="shared" si="6"/>
        <v>0</v>
      </c>
      <c r="N22" s="87">
        <f t="shared" si="6"/>
        <v>0</v>
      </c>
      <c r="O22" s="87">
        <f t="shared" si="6"/>
        <v>0</v>
      </c>
      <c r="P22" s="88">
        <f t="shared" si="1"/>
        <v>0</v>
      </c>
      <c r="Q22" s="87"/>
      <c r="R22" s="87"/>
    </row>
    <row r="23" spans="2:18" x14ac:dyDescent="0.35">
      <c r="B23" s="105" t="s">
        <v>34</v>
      </c>
      <c r="C23" s="106"/>
      <c r="D23" s="85">
        <f>D10+D14+D18+D22</f>
        <v>0</v>
      </c>
      <c r="E23" s="85">
        <f t="shared" ref="E23:R23" si="7">E10+E14+E18+E22</f>
        <v>0</v>
      </c>
      <c r="F23" s="85">
        <f t="shared" si="7"/>
        <v>0</v>
      </c>
      <c r="G23" s="85">
        <f t="shared" si="7"/>
        <v>0</v>
      </c>
      <c r="H23" s="85">
        <f t="shared" si="7"/>
        <v>0</v>
      </c>
      <c r="I23" s="85">
        <f t="shared" si="7"/>
        <v>0</v>
      </c>
      <c r="J23" s="85">
        <f t="shared" si="7"/>
        <v>0</v>
      </c>
      <c r="K23" s="85">
        <f t="shared" si="7"/>
        <v>0</v>
      </c>
      <c r="L23" s="85">
        <f t="shared" si="7"/>
        <v>0</v>
      </c>
      <c r="M23" s="85">
        <f t="shared" si="7"/>
        <v>0</v>
      </c>
      <c r="N23" s="85">
        <f t="shared" si="7"/>
        <v>0</v>
      </c>
      <c r="O23" s="85">
        <f t="shared" si="7"/>
        <v>0</v>
      </c>
      <c r="P23" s="85">
        <f t="shared" si="7"/>
        <v>0</v>
      </c>
      <c r="Q23" s="85">
        <f t="shared" si="7"/>
        <v>0</v>
      </c>
      <c r="R23" s="85">
        <f t="shared" si="7"/>
        <v>0</v>
      </c>
    </row>
  </sheetData>
  <mergeCells count="13">
    <mergeCell ref="B1:R1"/>
    <mergeCell ref="B23:C23"/>
    <mergeCell ref="D19:R19"/>
    <mergeCell ref="D15:R15"/>
    <mergeCell ref="D11:R11"/>
    <mergeCell ref="D7:R7"/>
    <mergeCell ref="B2:R2"/>
    <mergeCell ref="R5:R6"/>
    <mergeCell ref="D5:O5"/>
    <mergeCell ref="B5:B6"/>
    <mergeCell ref="C5:C6"/>
    <mergeCell ref="P5:P6"/>
    <mergeCell ref="Q5:Q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R54"/>
  <sheetViews>
    <sheetView zoomScale="120" zoomScaleNormal="120" workbookViewId="0"/>
  </sheetViews>
  <sheetFormatPr defaultRowHeight="14.5" x14ac:dyDescent="0.35"/>
  <cols>
    <col min="1" max="1" width="2.1796875" customWidth="1"/>
    <col min="2" max="2" width="48" customWidth="1"/>
    <col min="3" max="3" width="9.81640625" customWidth="1"/>
    <col min="10" max="10" width="8.7265625" customWidth="1"/>
  </cols>
  <sheetData>
    <row r="1" spans="2:18" ht="54.75" customHeight="1" x14ac:dyDescent="0.35"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</row>
    <row r="2" spans="2:18" ht="30.75" customHeight="1" x14ac:dyDescent="0.35">
      <c r="B2" s="103" t="s">
        <v>0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</row>
    <row r="3" spans="2:18" x14ac:dyDescent="0.35">
      <c r="B3" s="49" t="s">
        <v>35</v>
      </c>
      <c r="C3" s="84" t="s">
        <v>19</v>
      </c>
      <c r="D3" s="11"/>
      <c r="E3" s="11"/>
      <c r="F3" s="11"/>
      <c r="G3" s="11"/>
      <c r="H3" s="11"/>
      <c r="I3" s="11"/>
      <c r="J3" s="11"/>
      <c r="K3" s="11"/>
      <c r="L3" s="11"/>
      <c r="M3" s="21"/>
      <c r="N3" s="21"/>
      <c r="O3" s="21"/>
      <c r="P3" s="21"/>
      <c r="Q3" s="21"/>
      <c r="R3" s="21"/>
    </row>
    <row r="4" spans="2:18" ht="9" customHeight="1" x14ac:dyDescent="0.35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21"/>
      <c r="N4" s="21"/>
      <c r="O4" s="21"/>
      <c r="P4" s="21"/>
      <c r="Q4" s="21"/>
      <c r="R4" s="21"/>
    </row>
    <row r="5" spans="2:18" ht="15" customHeight="1" x14ac:dyDescent="0.35">
      <c r="B5" s="129" t="s">
        <v>36</v>
      </c>
      <c r="C5" s="129" t="s">
        <v>20</v>
      </c>
      <c r="D5" s="131" t="s">
        <v>22</v>
      </c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28" t="s">
        <v>37</v>
      </c>
      <c r="Q5" s="128" t="s">
        <v>38</v>
      </c>
      <c r="R5" s="128" t="s">
        <v>39</v>
      </c>
    </row>
    <row r="6" spans="2:18" ht="15" customHeight="1" x14ac:dyDescent="0.35">
      <c r="B6" s="130"/>
      <c r="C6" s="130"/>
      <c r="D6" s="70">
        <f>'Fluxul de numerar'!D6</f>
        <v>1</v>
      </c>
      <c r="E6" s="70">
        <f>'Fluxul de numerar'!E6</f>
        <v>2</v>
      </c>
      <c r="F6" s="70">
        <f>'Fluxul de numerar'!F6</f>
        <v>3</v>
      </c>
      <c r="G6" s="70">
        <f>'Fluxul de numerar'!G6</f>
        <v>4</v>
      </c>
      <c r="H6" s="70">
        <f>'Fluxul de numerar'!H6</f>
        <v>5</v>
      </c>
      <c r="I6" s="70">
        <f>'Fluxul de numerar'!I6</f>
        <v>6</v>
      </c>
      <c r="J6" s="70">
        <f>'Fluxul de numerar'!J6</f>
        <v>7</v>
      </c>
      <c r="K6" s="70">
        <f>'Fluxul de numerar'!K6</f>
        <v>8</v>
      </c>
      <c r="L6" s="70">
        <f>'Fluxul de numerar'!L6</f>
        <v>9</v>
      </c>
      <c r="M6" s="70">
        <f>'Fluxul de numerar'!M6</f>
        <v>10</v>
      </c>
      <c r="N6" s="70">
        <f>'Fluxul de numerar'!N6</f>
        <v>11</v>
      </c>
      <c r="O6" s="70">
        <f>'Fluxul de numerar'!O6</f>
        <v>12</v>
      </c>
      <c r="P6" s="128"/>
      <c r="Q6" s="128"/>
      <c r="R6" s="128"/>
    </row>
    <row r="7" spans="2:18" x14ac:dyDescent="0.35">
      <c r="B7" s="24" t="s">
        <v>40</v>
      </c>
      <c r="C7" s="125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7"/>
    </row>
    <row r="8" spans="2:18" x14ac:dyDescent="0.35">
      <c r="B8" s="28" t="s">
        <v>41</v>
      </c>
      <c r="C8" s="29">
        <v>1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</row>
    <row r="9" spans="2:18" x14ac:dyDescent="0.35">
      <c r="B9" s="28" t="s">
        <v>42</v>
      </c>
      <c r="C9" s="29">
        <v>2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</row>
    <row r="10" spans="2:18" x14ac:dyDescent="0.35">
      <c r="B10" s="28" t="s">
        <v>43</v>
      </c>
      <c r="C10" s="29">
        <v>3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</row>
    <row r="11" spans="2:18" x14ac:dyDescent="0.35">
      <c r="B11" s="28" t="s">
        <v>44</v>
      </c>
      <c r="C11" s="29">
        <v>4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</row>
    <row r="12" spans="2:18" x14ac:dyDescent="0.35">
      <c r="B12" s="28" t="s">
        <v>45</v>
      </c>
      <c r="C12" s="29">
        <v>5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</row>
    <row r="13" spans="2:18" x14ac:dyDescent="0.35">
      <c r="B13" s="67" t="s">
        <v>46</v>
      </c>
      <c r="C13" s="29">
        <v>6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</row>
    <row r="14" spans="2:18" x14ac:dyDescent="0.35">
      <c r="B14" s="28" t="s">
        <v>47</v>
      </c>
      <c r="C14" s="29">
        <v>7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</row>
    <row r="15" spans="2:18" x14ac:dyDescent="0.35">
      <c r="B15" s="30" t="s">
        <v>48</v>
      </c>
      <c r="C15" s="31">
        <v>8</v>
      </c>
      <c r="D15" s="23">
        <f>D8+D9+D10+D11+D12+D13+D14</f>
        <v>0</v>
      </c>
      <c r="E15" s="23">
        <f t="shared" ref="E15:R15" si="0">E8+E9+E10+E11+E12+E13+E14</f>
        <v>0</v>
      </c>
      <c r="F15" s="23">
        <f t="shared" si="0"/>
        <v>0</v>
      </c>
      <c r="G15" s="23">
        <f t="shared" si="0"/>
        <v>0</v>
      </c>
      <c r="H15" s="23">
        <f t="shared" si="0"/>
        <v>0</v>
      </c>
      <c r="I15" s="23">
        <f t="shared" si="0"/>
        <v>0</v>
      </c>
      <c r="J15" s="23">
        <f t="shared" si="0"/>
        <v>0</v>
      </c>
      <c r="K15" s="23">
        <f t="shared" si="0"/>
        <v>0</v>
      </c>
      <c r="L15" s="23">
        <f t="shared" si="0"/>
        <v>0</v>
      </c>
      <c r="M15" s="23">
        <f t="shared" si="0"/>
        <v>0</v>
      </c>
      <c r="N15" s="23">
        <f t="shared" si="0"/>
        <v>0</v>
      </c>
      <c r="O15" s="23">
        <f t="shared" si="0"/>
        <v>0</v>
      </c>
      <c r="P15" s="23">
        <f t="shared" si="0"/>
        <v>0</v>
      </c>
      <c r="Q15" s="23">
        <f t="shared" si="0"/>
        <v>0</v>
      </c>
      <c r="R15" s="23">
        <f t="shared" si="0"/>
        <v>0</v>
      </c>
    </row>
    <row r="16" spans="2:18" x14ac:dyDescent="0.35">
      <c r="B16" s="24" t="s">
        <v>49</v>
      </c>
      <c r="C16" s="125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7"/>
    </row>
    <row r="17" spans="2:18" x14ac:dyDescent="0.35">
      <c r="B17" s="28" t="s">
        <v>50</v>
      </c>
      <c r="C17" s="29">
        <v>9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</row>
    <row r="18" spans="2:18" ht="16.5" customHeight="1" x14ac:dyDescent="0.35">
      <c r="B18" s="28" t="s">
        <v>51</v>
      </c>
      <c r="C18" s="29">
        <v>10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</row>
    <row r="19" spans="2:18" x14ac:dyDescent="0.35">
      <c r="B19" s="32" t="s">
        <v>52</v>
      </c>
      <c r="C19" s="33">
        <v>11</v>
      </c>
      <c r="D19" s="23">
        <f>D17+D18</f>
        <v>0</v>
      </c>
      <c r="E19" s="23">
        <f t="shared" ref="E19:R19" si="1">E17+E18</f>
        <v>0</v>
      </c>
      <c r="F19" s="23">
        <f t="shared" si="1"/>
        <v>0</v>
      </c>
      <c r="G19" s="23">
        <f t="shared" si="1"/>
        <v>0</v>
      </c>
      <c r="H19" s="23">
        <f t="shared" si="1"/>
        <v>0</v>
      </c>
      <c r="I19" s="23">
        <f t="shared" si="1"/>
        <v>0</v>
      </c>
      <c r="J19" s="23">
        <f t="shared" si="1"/>
        <v>0</v>
      </c>
      <c r="K19" s="23">
        <f t="shared" si="1"/>
        <v>0</v>
      </c>
      <c r="L19" s="23">
        <f t="shared" si="1"/>
        <v>0</v>
      </c>
      <c r="M19" s="23">
        <f t="shared" si="1"/>
        <v>0</v>
      </c>
      <c r="N19" s="23">
        <f t="shared" si="1"/>
        <v>0</v>
      </c>
      <c r="O19" s="23">
        <f t="shared" si="1"/>
        <v>0</v>
      </c>
      <c r="P19" s="23">
        <f t="shared" si="1"/>
        <v>0</v>
      </c>
      <c r="Q19" s="23">
        <f t="shared" si="1"/>
        <v>0</v>
      </c>
      <c r="R19" s="23">
        <f t="shared" si="1"/>
        <v>0</v>
      </c>
    </row>
    <row r="20" spans="2:18" x14ac:dyDescent="0.35">
      <c r="B20" s="34" t="s">
        <v>53</v>
      </c>
      <c r="C20" s="26">
        <v>12</v>
      </c>
      <c r="D20" s="93">
        <f>D15+D19</f>
        <v>0</v>
      </c>
      <c r="E20" s="93">
        <f t="shared" ref="E20:R20" si="2">E15+E19</f>
        <v>0</v>
      </c>
      <c r="F20" s="93">
        <f t="shared" si="2"/>
        <v>0</v>
      </c>
      <c r="G20" s="93">
        <f t="shared" si="2"/>
        <v>0</v>
      </c>
      <c r="H20" s="93">
        <f t="shared" si="2"/>
        <v>0</v>
      </c>
      <c r="I20" s="93">
        <f t="shared" si="2"/>
        <v>0</v>
      </c>
      <c r="J20" s="93">
        <f t="shared" si="2"/>
        <v>0</v>
      </c>
      <c r="K20" s="93">
        <f t="shared" si="2"/>
        <v>0</v>
      </c>
      <c r="L20" s="93">
        <f t="shared" si="2"/>
        <v>0</v>
      </c>
      <c r="M20" s="93">
        <f t="shared" si="2"/>
        <v>0</v>
      </c>
      <c r="N20" s="93">
        <f t="shared" si="2"/>
        <v>0</v>
      </c>
      <c r="O20" s="93">
        <f t="shared" si="2"/>
        <v>0</v>
      </c>
      <c r="P20" s="93">
        <f t="shared" si="2"/>
        <v>0</v>
      </c>
      <c r="Q20" s="93">
        <f t="shared" si="2"/>
        <v>0</v>
      </c>
      <c r="R20" s="93">
        <f t="shared" si="2"/>
        <v>0</v>
      </c>
    </row>
    <row r="21" spans="2:18" x14ac:dyDescent="0.35">
      <c r="B21" s="24" t="s">
        <v>54</v>
      </c>
      <c r="C21" s="125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7"/>
    </row>
    <row r="22" spans="2:18" x14ac:dyDescent="0.35">
      <c r="B22" s="28" t="s">
        <v>55</v>
      </c>
      <c r="C22" s="29">
        <v>13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</row>
    <row r="23" spans="2:18" x14ac:dyDescent="0.35">
      <c r="B23" s="28" t="s">
        <v>56</v>
      </c>
      <c r="C23" s="29">
        <v>14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</row>
    <row r="24" spans="2:18" x14ac:dyDescent="0.35">
      <c r="B24" s="28" t="s">
        <v>57</v>
      </c>
      <c r="C24" s="29">
        <v>15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</row>
    <row r="25" spans="2:18" x14ac:dyDescent="0.35">
      <c r="B25" s="32" t="s">
        <v>58</v>
      </c>
      <c r="C25" s="33">
        <v>16</v>
      </c>
      <c r="D25" s="23">
        <f>D20+D21+D22+D23+D24</f>
        <v>0</v>
      </c>
      <c r="E25" s="23">
        <f t="shared" ref="E25:R25" si="3">E20+E21+E22+E23+E24</f>
        <v>0</v>
      </c>
      <c r="F25" s="23">
        <f t="shared" si="3"/>
        <v>0</v>
      </c>
      <c r="G25" s="23">
        <f t="shared" si="3"/>
        <v>0</v>
      </c>
      <c r="H25" s="23">
        <f t="shared" si="3"/>
        <v>0</v>
      </c>
      <c r="I25" s="23">
        <f t="shared" si="3"/>
        <v>0</v>
      </c>
      <c r="J25" s="23">
        <f t="shared" si="3"/>
        <v>0</v>
      </c>
      <c r="K25" s="23">
        <f t="shared" si="3"/>
        <v>0</v>
      </c>
      <c r="L25" s="23">
        <f t="shared" si="3"/>
        <v>0</v>
      </c>
      <c r="M25" s="23">
        <f t="shared" si="3"/>
        <v>0</v>
      </c>
      <c r="N25" s="23">
        <f t="shared" si="3"/>
        <v>0</v>
      </c>
      <c r="O25" s="23">
        <f t="shared" si="3"/>
        <v>0</v>
      </c>
      <c r="P25" s="23">
        <f t="shared" si="3"/>
        <v>0</v>
      </c>
      <c r="Q25" s="23">
        <f t="shared" si="3"/>
        <v>0</v>
      </c>
      <c r="R25" s="23">
        <f t="shared" si="3"/>
        <v>0</v>
      </c>
    </row>
    <row r="26" spans="2:18" x14ac:dyDescent="0.35">
      <c r="B26" s="24" t="s">
        <v>59</v>
      </c>
      <c r="C26" s="125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7"/>
    </row>
    <row r="27" spans="2:18" x14ac:dyDescent="0.35">
      <c r="B27" s="28" t="s">
        <v>60</v>
      </c>
      <c r="C27" s="29">
        <v>17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</row>
    <row r="28" spans="2:18" x14ac:dyDescent="0.35">
      <c r="B28" s="67" t="s">
        <v>46</v>
      </c>
      <c r="C28" s="29">
        <v>18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</row>
    <row r="29" spans="2:18" x14ac:dyDescent="0.35">
      <c r="B29" s="28" t="s">
        <v>61</v>
      </c>
      <c r="C29" s="29">
        <v>19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</row>
    <row r="30" spans="2:18" x14ac:dyDescent="0.35">
      <c r="B30" s="28" t="s">
        <v>62</v>
      </c>
      <c r="C30" s="29">
        <v>20</v>
      </c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</row>
    <row r="31" spans="2:18" x14ac:dyDescent="0.35">
      <c r="B31" s="28" t="s">
        <v>63</v>
      </c>
      <c r="C31" s="29">
        <v>21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</row>
    <row r="32" spans="2:18" x14ac:dyDescent="0.35">
      <c r="B32" s="28" t="s">
        <v>64</v>
      </c>
      <c r="C32" s="29">
        <v>22</v>
      </c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</row>
    <row r="33" spans="2:18" x14ac:dyDescent="0.35">
      <c r="B33" s="32" t="s">
        <v>65</v>
      </c>
      <c r="C33" s="33">
        <v>23</v>
      </c>
      <c r="D33" s="23">
        <f>D27+D28+D29+D30+D31+D32</f>
        <v>0</v>
      </c>
      <c r="E33" s="23">
        <f t="shared" ref="E33:R33" si="4">E27+E28+E29+E30+E31+E32</f>
        <v>0</v>
      </c>
      <c r="F33" s="23">
        <f t="shared" si="4"/>
        <v>0</v>
      </c>
      <c r="G33" s="23">
        <f t="shared" si="4"/>
        <v>0</v>
      </c>
      <c r="H33" s="23">
        <f t="shared" si="4"/>
        <v>0</v>
      </c>
      <c r="I33" s="23">
        <f t="shared" si="4"/>
        <v>0</v>
      </c>
      <c r="J33" s="23">
        <f t="shared" si="4"/>
        <v>0</v>
      </c>
      <c r="K33" s="23">
        <f t="shared" si="4"/>
        <v>0</v>
      </c>
      <c r="L33" s="23">
        <f t="shared" si="4"/>
        <v>0</v>
      </c>
      <c r="M33" s="23">
        <f t="shared" si="4"/>
        <v>0</v>
      </c>
      <c r="N33" s="23">
        <f t="shared" si="4"/>
        <v>0</v>
      </c>
      <c r="O33" s="23">
        <f t="shared" si="4"/>
        <v>0</v>
      </c>
      <c r="P33" s="23">
        <f t="shared" si="4"/>
        <v>0</v>
      </c>
      <c r="Q33" s="23">
        <f t="shared" si="4"/>
        <v>0</v>
      </c>
      <c r="R33" s="23">
        <f t="shared" si="4"/>
        <v>0</v>
      </c>
    </row>
    <row r="34" spans="2:18" x14ac:dyDescent="0.35">
      <c r="B34" s="24" t="s">
        <v>66</v>
      </c>
      <c r="C34" s="133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5"/>
    </row>
    <row r="35" spans="2:18" x14ac:dyDescent="0.35">
      <c r="B35" s="28" t="s">
        <v>67</v>
      </c>
      <c r="C35" s="29">
        <v>24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</row>
    <row r="36" spans="2:18" x14ac:dyDescent="0.35">
      <c r="B36" s="28" t="s">
        <v>68</v>
      </c>
      <c r="C36" s="29">
        <v>25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</row>
    <row r="37" spans="2:18" x14ac:dyDescent="0.35">
      <c r="B37" s="28" t="s">
        <v>69</v>
      </c>
      <c r="C37" s="29">
        <v>26</v>
      </c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</row>
    <row r="38" spans="2:18" x14ac:dyDescent="0.35">
      <c r="B38" s="35" t="s">
        <v>70</v>
      </c>
      <c r="C38" s="36">
        <v>27</v>
      </c>
      <c r="D38" s="23">
        <f>D35+D36+D37</f>
        <v>0</v>
      </c>
      <c r="E38" s="23">
        <f t="shared" ref="E38:R38" si="5">E35+E36+E37</f>
        <v>0</v>
      </c>
      <c r="F38" s="23">
        <f t="shared" si="5"/>
        <v>0</v>
      </c>
      <c r="G38" s="23">
        <f t="shared" si="5"/>
        <v>0</v>
      </c>
      <c r="H38" s="23">
        <f t="shared" si="5"/>
        <v>0</v>
      </c>
      <c r="I38" s="23">
        <f t="shared" si="5"/>
        <v>0</v>
      </c>
      <c r="J38" s="23">
        <f t="shared" si="5"/>
        <v>0</v>
      </c>
      <c r="K38" s="23">
        <f t="shared" si="5"/>
        <v>0</v>
      </c>
      <c r="L38" s="23">
        <f t="shared" si="5"/>
        <v>0</v>
      </c>
      <c r="M38" s="23">
        <f t="shared" si="5"/>
        <v>0</v>
      </c>
      <c r="N38" s="23">
        <f t="shared" si="5"/>
        <v>0</v>
      </c>
      <c r="O38" s="23">
        <f t="shared" si="5"/>
        <v>0</v>
      </c>
      <c r="P38" s="23">
        <f t="shared" si="5"/>
        <v>0</v>
      </c>
      <c r="Q38" s="23">
        <f t="shared" si="5"/>
        <v>0</v>
      </c>
      <c r="R38" s="23">
        <f t="shared" si="5"/>
        <v>0</v>
      </c>
    </row>
    <row r="39" spans="2:18" x14ac:dyDescent="0.35">
      <c r="B39" s="25" t="s">
        <v>71</v>
      </c>
      <c r="C39" s="26">
        <v>28</v>
      </c>
      <c r="D39" s="93">
        <f t="shared" ref="D39:R39" si="6">D20+D25+D33+D38</f>
        <v>0</v>
      </c>
      <c r="E39" s="93">
        <f t="shared" si="6"/>
        <v>0</v>
      </c>
      <c r="F39" s="93">
        <f t="shared" si="6"/>
        <v>0</v>
      </c>
      <c r="G39" s="93">
        <f t="shared" si="6"/>
        <v>0</v>
      </c>
      <c r="H39" s="93">
        <f t="shared" si="6"/>
        <v>0</v>
      </c>
      <c r="I39" s="93">
        <f t="shared" si="6"/>
        <v>0</v>
      </c>
      <c r="J39" s="93">
        <f t="shared" si="6"/>
        <v>0</v>
      </c>
      <c r="K39" s="93">
        <f t="shared" si="6"/>
        <v>0</v>
      </c>
      <c r="L39" s="93">
        <f t="shared" si="6"/>
        <v>0</v>
      </c>
      <c r="M39" s="93">
        <f t="shared" si="6"/>
        <v>0</v>
      </c>
      <c r="N39" s="93">
        <f t="shared" si="6"/>
        <v>0</v>
      </c>
      <c r="O39" s="93">
        <f t="shared" si="6"/>
        <v>0</v>
      </c>
      <c r="P39" s="93">
        <f t="shared" si="6"/>
        <v>0</v>
      </c>
      <c r="Q39" s="93">
        <f t="shared" si="6"/>
        <v>0</v>
      </c>
      <c r="R39" s="93">
        <f t="shared" si="6"/>
        <v>0</v>
      </c>
    </row>
    <row r="40" spans="2:18" x14ac:dyDescent="0.35"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</row>
    <row r="41" spans="2:18" x14ac:dyDescent="0.35">
      <c r="B41" s="49" t="s">
        <v>72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</row>
    <row r="42" spans="2:18" x14ac:dyDescent="0.35"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</row>
    <row r="43" spans="2:18" x14ac:dyDescent="0.35">
      <c r="B43" s="132" t="s">
        <v>73</v>
      </c>
      <c r="C43" s="132" t="s">
        <v>74</v>
      </c>
      <c r="D43" s="132" t="s">
        <v>75</v>
      </c>
      <c r="E43" s="128" t="s">
        <v>76</v>
      </c>
      <c r="F43" s="128"/>
      <c r="G43" s="128"/>
      <c r="H43" s="121" t="s">
        <v>77</v>
      </c>
      <c r="I43" s="121"/>
      <c r="J43" s="121"/>
      <c r="K43" s="27"/>
      <c r="L43" s="27"/>
      <c r="M43" s="21"/>
      <c r="N43" s="21"/>
      <c r="O43" s="21"/>
      <c r="P43" s="21"/>
      <c r="Q43" s="21"/>
      <c r="R43" s="21"/>
    </row>
    <row r="44" spans="2:18" x14ac:dyDescent="0.35">
      <c r="B44" s="132"/>
      <c r="C44" s="132"/>
      <c r="D44" s="132"/>
      <c r="E44" s="71" t="str">
        <f>P5</f>
        <v>Anul I</v>
      </c>
      <c r="F44" s="71" t="str">
        <f>Q5</f>
        <v>Anul II</v>
      </c>
      <c r="G44" s="71" t="str">
        <f>R5</f>
        <v>Anul III</v>
      </c>
      <c r="H44" s="71" t="str">
        <f>E44</f>
        <v>Anul I</v>
      </c>
      <c r="I44" s="40" t="str">
        <f>F44</f>
        <v>Anul II</v>
      </c>
      <c r="J44" s="40" t="str">
        <f>G44</f>
        <v>Anul III</v>
      </c>
      <c r="K44" s="13"/>
      <c r="L44" s="13"/>
      <c r="M44" s="21"/>
      <c r="N44" s="21"/>
      <c r="O44" s="21"/>
      <c r="P44" s="21"/>
      <c r="Q44" s="21"/>
      <c r="R44" s="21"/>
    </row>
    <row r="45" spans="2:18" x14ac:dyDescent="0.35">
      <c r="B45" s="14"/>
      <c r="C45" s="14"/>
      <c r="D45" s="14"/>
      <c r="E45" s="14">
        <f>SUM(E38:G44)</f>
        <v>0</v>
      </c>
      <c r="F45" s="14"/>
      <c r="G45" s="14"/>
      <c r="H45" s="14">
        <f>D45*E45</f>
        <v>0</v>
      </c>
      <c r="I45" s="14">
        <f>D45*F45</f>
        <v>0</v>
      </c>
      <c r="J45" s="14">
        <f>D45*G45</f>
        <v>0</v>
      </c>
      <c r="K45" s="15"/>
      <c r="L45" s="15"/>
      <c r="M45" s="21"/>
      <c r="N45" s="21"/>
      <c r="O45" s="21"/>
      <c r="P45" s="21"/>
      <c r="Q45" s="21"/>
      <c r="R45" s="21"/>
    </row>
    <row r="46" spans="2:18" x14ac:dyDescent="0.35">
      <c r="B46" s="14"/>
      <c r="C46" s="14"/>
      <c r="D46" s="14"/>
      <c r="E46" s="14">
        <f>SUM(E39:G45)</f>
        <v>0</v>
      </c>
      <c r="F46" s="14"/>
      <c r="G46" s="14"/>
      <c r="H46" s="14">
        <f t="shared" ref="H46:H50" si="7">D46*E46</f>
        <v>0</v>
      </c>
      <c r="I46" s="14">
        <f t="shared" ref="I46:I50" si="8">D46*F46</f>
        <v>0</v>
      </c>
      <c r="J46" s="14">
        <f t="shared" ref="J46:J50" si="9">D46*G46</f>
        <v>0</v>
      </c>
      <c r="K46" s="15"/>
      <c r="L46" s="15"/>
      <c r="M46" s="21"/>
      <c r="N46" s="21"/>
      <c r="O46" s="21"/>
      <c r="P46" s="21"/>
      <c r="Q46" s="21"/>
      <c r="R46" s="21"/>
    </row>
    <row r="47" spans="2:18" x14ac:dyDescent="0.35">
      <c r="B47" s="14"/>
      <c r="C47" s="14"/>
      <c r="D47" s="14"/>
      <c r="E47" s="14">
        <f>SUM(E40:G46)</f>
        <v>0</v>
      </c>
      <c r="F47" s="14"/>
      <c r="G47" s="14"/>
      <c r="H47" s="14">
        <f t="shared" si="7"/>
        <v>0</v>
      </c>
      <c r="I47" s="14">
        <f t="shared" si="8"/>
        <v>0</v>
      </c>
      <c r="J47" s="14">
        <f t="shared" si="9"/>
        <v>0</v>
      </c>
      <c r="K47" s="15"/>
      <c r="L47" s="15"/>
      <c r="M47" s="21"/>
      <c r="N47" s="21"/>
      <c r="O47" s="21"/>
      <c r="P47" s="21"/>
      <c r="Q47" s="21"/>
      <c r="R47" s="21"/>
    </row>
    <row r="48" spans="2:18" x14ac:dyDescent="0.35">
      <c r="B48" s="16"/>
      <c r="C48" s="16"/>
      <c r="D48" s="17"/>
      <c r="E48" s="14">
        <f>SUM(E41:G47)</f>
        <v>0</v>
      </c>
      <c r="F48" s="18"/>
      <c r="G48" s="18"/>
      <c r="H48" s="14">
        <f t="shared" si="7"/>
        <v>0</v>
      </c>
      <c r="I48" s="14">
        <f t="shared" si="8"/>
        <v>0</v>
      </c>
      <c r="J48" s="14">
        <f t="shared" si="9"/>
        <v>0</v>
      </c>
      <c r="K48" s="19"/>
      <c r="L48" s="19"/>
      <c r="M48" s="21"/>
      <c r="N48" s="21"/>
      <c r="O48" s="21"/>
      <c r="P48" s="21"/>
      <c r="Q48" s="21"/>
      <c r="R48" s="21"/>
    </row>
    <row r="49" spans="2:18" x14ac:dyDescent="0.35">
      <c r="B49" s="16"/>
      <c r="C49" s="16"/>
      <c r="D49" s="17"/>
      <c r="E49" s="14">
        <f>SUM(E41:G48)</f>
        <v>0</v>
      </c>
      <c r="F49" s="18"/>
      <c r="G49" s="18"/>
      <c r="H49" s="14">
        <f t="shared" si="7"/>
        <v>0</v>
      </c>
      <c r="I49" s="14">
        <f t="shared" si="8"/>
        <v>0</v>
      </c>
      <c r="J49" s="14">
        <f t="shared" si="9"/>
        <v>0</v>
      </c>
      <c r="K49" s="19"/>
      <c r="L49" s="19"/>
      <c r="M49" s="21"/>
      <c r="N49" s="21"/>
      <c r="O49" s="21"/>
      <c r="P49" s="21"/>
      <c r="Q49" s="21"/>
      <c r="R49" s="21"/>
    </row>
    <row r="50" spans="2:18" x14ac:dyDescent="0.35">
      <c r="B50" s="16"/>
      <c r="C50" s="16"/>
      <c r="D50" s="17"/>
      <c r="E50" s="14">
        <f>SUM(E41:G49)</f>
        <v>0</v>
      </c>
      <c r="F50" s="18"/>
      <c r="G50" s="18"/>
      <c r="H50" s="14">
        <f t="shared" si="7"/>
        <v>0</v>
      </c>
      <c r="I50" s="14">
        <f t="shared" si="8"/>
        <v>0</v>
      </c>
      <c r="J50" s="14">
        <f t="shared" si="9"/>
        <v>0</v>
      </c>
      <c r="K50" s="19"/>
      <c r="L50" s="19"/>
      <c r="M50" s="21"/>
      <c r="N50" s="21"/>
      <c r="O50" s="21"/>
      <c r="P50" s="21"/>
      <c r="Q50" s="21"/>
      <c r="R50" s="21"/>
    </row>
    <row r="51" spans="2:18" x14ac:dyDescent="0.35">
      <c r="B51" s="37" t="s">
        <v>78</v>
      </c>
      <c r="C51" s="94" t="s">
        <v>79</v>
      </c>
      <c r="D51" s="94" t="s">
        <v>79</v>
      </c>
      <c r="E51" s="38">
        <f>SUM(E45:E50)</f>
        <v>0</v>
      </c>
      <c r="F51" s="38">
        <f t="shared" ref="F51:G51" si="10">SUM(F45:F50)</f>
        <v>0</v>
      </c>
      <c r="G51" s="38">
        <f t="shared" si="10"/>
        <v>0</v>
      </c>
      <c r="H51" s="38">
        <f>SUM(H45:H50)</f>
        <v>0</v>
      </c>
      <c r="I51" s="38">
        <f t="shared" ref="I51:J51" si="11">SUM(I45:I50)</f>
        <v>0</v>
      </c>
      <c r="J51" s="38">
        <f t="shared" si="11"/>
        <v>0</v>
      </c>
      <c r="K51" s="20"/>
      <c r="L51" s="20"/>
      <c r="M51" s="21"/>
      <c r="N51" s="21"/>
      <c r="O51" s="21"/>
      <c r="P51" s="21"/>
      <c r="Q51" s="21"/>
      <c r="R51" s="21"/>
    </row>
    <row r="52" spans="2:18" ht="17.25" customHeight="1" x14ac:dyDescent="0.35">
      <c r="B52" s="8" t="s">
        <v>80</v>
      </c>
      <c r="C52" s="136"/>
      <c r="D52" s="137"/>
      <c r="E52" s="137"/>
      <c r="F52" s="137"/>
      <c r="G52" s="138"/>
      <c r="H52" s="22">
        <f>H51*0.24</f>
        <v>0</v>
      </c>
      <c r="I52" s="22">
        <f t="shared" ref="I52:J52" si="12">I51*0.24</f>
        <v>0</v>
      </c>
      <c r="J52" s="22">
        <f t="shared" si="12"/>
        <v>0</v>
      </c>
      <c r="K52" s="21"/>
      <c r="L52" s="21"/>
      <c r="M52" s="21"/>
      <c r="N52" s="21"/>
      <c r="O52" s="21"/>
      <c r="P52" s="21"/>
      <c r="Q52" s="21"/>
      <c r="R52" s="21"/>
    </row>
    <row r="53" spans="2:18" ht="18.75" customHeight="1" x14ac:dyDescent="0.35">
      <c r="B53" s="9" t="s">
        <v>81</v>
      </c>
      <c r="H53" s="10">
        <f>H52+H51</f>
        <v>0</v>
      </c>
      <c r="I53" s="10">
        <f t="shared" ref="I53:J53" si="13">I52+I51</f>
        <v>0</v>
      </c>
      <c r="J53" s="10">
        <f t="shared" si="13"/>
        <v>0</v>
      </c>
    </row>
    <row r="54" spans="2:18" x14ac:dyDescent="0.35">
      <c r="C54" s="122"/>
      <c r="D54" s="123"/>
      <c r="E54" s="123"/>
      <c r="F54" s="123"/>
      <c r="G54" s="124"/>
    </row>
  </sheetData>
  <mergeCells count="20">
    <mergeCell ref="H43:J43"/>
    <mergeCell ref="C26:R26"/>
    <mergeCell ref="C34:R34"/>
    <mergeCell ref="C52:G52"/>
    <mergeCell ref="C54:G54"/>
    <mergeCell ref="B1:R1"/>
    <mergeCell ref="B2:R2"/>
    <mergeCell ref="C7:R7"/>
    <mergeCell ref="C16:R16"/>
    <mergeCell ref="C21:R21"/>
    <mergeCell ref="Q5:Q6"/>
    <mergeCell ref="R5:R6"/>
    <mergeCell ref="B5:B6"/>
    <mergeCell ref="C5:C6"/>
    <mergeCell ref="D5:O5"/>
    <mergeCell ref="P5:P6"/>
    <mergeCell ref="D43:D44"/>
    <mergeCell ref="C43:C44"/>
    <mergeCell ref="B43:B44"/>
    <mergeCell ref="E43:G43"/>
  </mergeCells>
  <pageMargins left="0.7" right="0.7" top="0.75" bottom="0.75" header="0.3" footer="0.3"/>
  <pageSetup paperSize="9" orientation="portrait" verticalDpi="4294967295" r:id="rId1"/>
  <ignoredErrors>
    <ignoredError sqref="E48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18"/>
  <sheetViews>
    <sheetView zoomScale="130" zoomScaleNormal="130" workbookViewId="0"/>
  </sheetViews>
  <sheetFormatPr defaultColWidth="9.1796875" defaultRowHeight="14" x14ac:dyDescent="0.3"/>
  <cols>
    <col min="1" max="1" width="2" style="1" customWidth="1"/>
    <col min="2" max="2" width="4.26953125" style="1" customWidth="1"/>
    <col min="3" max="3" width="63.453125" style="1" customWidth="1"/>
    <col min="4" max="15" width="8.54296875" style="1" customWidth="1"/>
    <col min="16" max="16384" width="9.1796875" style="1"/>
  </cols>
  <sheetData>
    <row r="1" spans="2:18" ht="57" customHeight="1" x14ac:dyDescent="0.3"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</row>
    <row r="2" spans="2:18" ht="29.15" customHeight="1" x14ac:dyDescent="0.3">
      <c r="B2" s="103" t="s">
        <v>0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</row>
    <row r="3" spans="2:18" x14ac:dyDescent="0.3">
      <c r="B3" s="140" t="s">
        <v>82</v>
      </c>
      <c r="C3" s="140"/>
      <c r="D3" s="84" t="s">
        <v>19</v>
      </c>
    </row>
    <row r="4" spans="2:18" ht="6" customHeight="1" x14ac:dyDescent="0.3">
      <c r="C4" s="48"/>
    </row>
    <row r="5" spans="2:18" ht="16.5" customHeight="1" x14ac:dyDescent="0.3">
      <c r="B5" s="119" t="s">
        <v>20</v>
      </c>
      <c r="C5" s="129" t="s">
        <v>83</v>
      </c>
      <c r="D5" s="131" t="s">
        <v>22</v>
      </c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32" t="s">
        <v>23</v>
      </c>
      <c r="Q5" s="132" t="s">
        <v>24</v>
      </c>
      <c r="R5" s="132" t="s">
        <v>25</v>
      </c>
    </row>
    <row r="6" spans="2:18" x14ac:dyDescent="0.3">
      <c r="B6" s="120"/>
      <c r="C6" s="130"/>
      <c r="D6" s="72">
        <v>1</v>
      </c>
      <c r="E6" s="72">
        <v>2</v>
      </c>
      <c r="F6" s="72">
        <v>3</v>
      </c>
      <c r="G6" s="72">
        <v>4</v>
      </c>
      <c r="H6" s="72">
        <v>5</v>
      </c>
      <c r="I6" s="72">
        <v>6</v>
      </c>
      <c r="J6" s="72">
        <v>7</v>
      </c>
      <c r="K6" s="72">
        <v>8</v>
      </c>
      <c r="L6" s="72">
        <v>9</v>
      </c>
      <c r="M6" s="72">
        <v>10</v>
      </c>
      <c r="N6" s="72">
        <v>11</v>
      </c>
      <c r="O6" s="70">
        <v>12</v>
      </c>
      <c r="P6" s="132"/>
      <c r="Q6" s="132"/>
      <c r="R6" s="132"/>
    </row>
    <row r="7" spans="2:18" x14ac:dyDescent="0.3">
      <c r="B7" s="95" t="s">
        <v>84</v>
      </c>
      <c r="C7" s="52" t="s">
        <v>85</v>
      </c>
      <c r="D7" s="100">
        <f>Venituri!D23</f>
        <v>0</v>
      </c>
      <c r="E7" s="100">
        <f>Venituri!E23</f>
        <v>0</v>
      </c>
      <c r="F7" s="100">
        <f>Venituri!F23</f>
        <v>0</v>
      </c>
      <c r="G7" s="100">
        <f>Venituri!G23</f>
        <v>0</v>
      </c>
      <c r="H7" s="100">
        <f>Venituri!H23</f>
        <v>0</v>
      </c>
      <c r="I7" s="100">
        <f>Venituri!I23</f>
        <v>0</v>
      </c>
      <c r="J7" s="100">
        <f>Venituri!J23</f>
        <v>0</v>
      </c>
      <c r="K7" s="100">
        <f>Venituri!K23</f>
        <v>0</v>
      </c>
      <c r="L7" s="100">
        <f>Venituri!L23</f>
        <v>0</v>
      </c>
      <c r="M7" s="100">
        <f>Venituri!M23</f>
        <v>0</v>
      </c>
      <c r="N7" s="100">
        <f>Venituri!N23</f>
        <v>0</v>
      </c>
      <c r="O7" s="100">
        <f>Venituri!O23</f>
        <v>0</v>
      </c>
      <c r="P7" s="100">
        <f>Venituri!P23</f>
        <v>0</v>
      </c>
      <c r="Q7" s="100">
        <f>Venituri!Q23</f>
        <v>0</v>
      </c>
      <c r="R7" s="100">
        <f>Venituri!R23</f>
        <v>0</v>
      </c>
    </row>
    <row r="8" spans="2:18" x14ac:dyDescent="0.3">
      <c r="B8" s="96" t="s">
        <v>86</v>
      </c>
      <c r="C8" s="28" t="s">
        <v>87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</row>
    <row r="9" spans="2:18" x14ac:dyDescent="0.3">
      <c r="B9" s="96" t="s">
        <v>88</v>
      </c>
      <c r="C9" s="50" t="s">
        <v>89</v>
      </c>
      <c r="D9" s="99">
        <f>D7-D8</f>
        <v>0</v>
      </c>
      <c r="E9" s="99">
        <f t="shared" ref="E9:R9" si="0">E7-E8</f>
        <v>0</v>
      </c>
      <c r="F9" s="99">
        <f t="shared" si="0"/>
        <v>0</v>
      </c>
      <c r="G9" s="99">
        <f t="shared" si="0"/>
        <v>0</v>
      </c>
      <c r="H9" s="99">
        <f t="shared" si="0"/>
        <v>0</v>
      </c>
      <c r="I9" s="99">
        <f t="shared" si="0"/>
        <v>0</v>
      </c>
      <c r="J9" s="99">
        <f t="shared" si="0"/>
        <v>0</v>
      </c>
      <c r="K9" s="99">
        <f t="shared" si="0"/>
        <v>0</v>
      </c>
      <c r="L9" s="99">
        <f t="shared" si="0"/>
        <v>0</v>
      </c>
      <c r="M9" s="99">
        <f t="shared" si="0"/>
        <v>0</v>
      </c>
      <c r="N9" s="99">
        <f t="shared" si="0"/>
        <v>0</v>
      </c>
      <c r="O9" s="99">
        <f t="shared" si="0"/>
        <v>0</v>
      </c>
      <c r="P9" s="99">
        <f t="shared" si="0"/>
        <v>0</v>
      </c>
      <c r="Q9" s="99">
        <f t="shared" si="0"/>
        <v>0</v>
      </c>
      <c r="R9" s="99">
        <f t="shared" si="0"/>
        <v>0</v>
      </c>
    </row>
    <row r="10" spans="2:18" x14ac:dyDescent="0.3">
      <c r="B10" s="96" t="s">
        <v>90</v>
      </c>
      <c r="C10" s="28" t="s">
        <v>91</v>
      </c>
      <c r="D10" s="51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</row>
    <row r="11" spans="2:18" x14ac:dyDescent="0.3">
      <c r="B11" s="29" t="s">
        <v>92</v>
      </c>
      <c r="C11" s="52" t="s">
        <v>93</v>
      </c>
      <c r="D11" s="44">
        <f>Cheltuieli!D25</f>
        <v>0</v>
      </c>
      <c r="E11" s="44">
        <f>Cheltuieli!E25</f>
        <v>0</v>
      </c>
      <c r="F11" s="44">
        <f>Cheltuieli!F25</f>
        <v>0</v>
      </c>
      <c r="G11" s="44">
        <f>Cheltuieli!G25</f>
        <v>0</v>
      </c>
      <c r="H11" s="44">
        <f>Cheltuieli!H25</f>
        <v>0</v>
      </c>
      <c r="I11" s="44">
        <f>Cheltuieli!I25</f>
        <v>0</v>
      </c>
      <c r="J11" s="44">
        <f>Cheltuieli!J25</f>
        <v>0</v>
      </c>
      <c r="K11" s="44">
        <f>Cheltuieli!K25</f>
        <v>0</v>
      </c>
      <c r="L11" s="44">
        <f>Cheltuieli!L25</f>
        <v>0</v>
      </c>
      <c r="M11" s="44">
        <f>Cheltuieli!M25</f>
        <v>0</v>
      </c>
      <c r="N11" s="44">
        <f>Cheltuieli!N25</f>
        <v>0</v>
      </c>
      <c r="O11" s="44">
        <f>Cheltuieli!O25</f>
        <v>0</v>
      </c>
      <c r="P11" s="44">
        <f>Cheltuieli!P25</f>
        <v>0</v>
      </c>
      <c r="Q11" s="44">
        <f>Cheltuieli!Q25</f>
        <v>0</v>
      </c>
      <c r="R11" s="44">
        <f>Cheltuieli!R25</f>
        <v>0</v>
      </c>
    </row>
    <row r="12" spans="2:18" x14ac:dyDescent="0.3">
      <c r="B12" s="29" t="s">
        <v>94</v>
      </c>
      <c r="C12" s="52" t="s">
        <v>95</v>
      </c>
      <c r="D12" s="44">
        <f>Cheltuieli!D33</f>
        <v>0</v>
      </c>
      <c r="E12" s="44">
        <f>Cheltuieli!E33</f>
        <v>0</v>
      </c>
      <c r="F12" s="44">
        <f>Cheltuieli!F33</f>
        <v>0</v>
      </c>
      <c r="G12" s="44">
        <f>Cheltuieli!G33</f>
        <v>0</v>
      </c>
      <c r="H12" s="44">
        <f>Cheltuieli!H33</f>
        <v>0</v>
      </c>
      <c r="I12" s="44">
        <f>Cheltuieli!I33</f>
        <v>0</v>
      </c>
      <c r="J12" s="44">
        <f>Cheltuieli!J33</f>
        <v>0</v>
      </c>
      <c r="K12" s="44">
        <f>Cheltuieli!K33</f>
        <v>0</v>
      </c>
      <c r="L12" s="44">
        <f>Cheltuieli!L33</f>
        <v>0</v>
      </c>
      <c r="M12" s="44">
        <f>Cheltuieli!M33</f>
        <v>0</v>
      </c>
      <c r="N12" s="44">
        <f>Cheltuieli!N33</f>
        <v>0</v>
      </c>
      <c r="O12" s="44">
        <f>Cheltuieli!O33</f>
        <v>0</v>
      </c>
      <c r="P12" s="44">
        <f>Cheltuieli!P33</f>
        <v>0</v>
      </c>
      <c r="Q12" s="44">
        <f>Cheltuieli!Q33</f>
        <v>0</v>
      </c>
      <c r="R12" s="44">
        <f>Cheltuieli!R33</f>
        <v>0</v>
      </c>
    </row>
    <row r="13" spans="2:18" x14ac:dyDescent="0.3">
      <c r="B13" s="29" t="s">
        <v>96</v>
      </c>
      <c r="C13" s="52" t="s">
        <v>66</v>
      </c>
      <c r="D13" s="44">
        <f>Cheltuieli!D38</f>
        <v>0</v>
      </c>
      <c r="E13" s="44">
        <f>Cheltuieli!E38</f>
        <v>0</v>
      </c>
      <c r="F13" s="44">
        <f>Cheltuieli!F38</f>
        <v>0</v>
      </c>
      <c r="G13" s="44">
        <f>Cheltuieli!G38</f>
        <v>0</v>
      </c>
      <c r="H13" s="44">
        <f>Cheltuieli!H38</f>
        <v>0</v>
      </c>
      <c r="I13" s="44">
        <f>Cheltuieli!I38</f>
        <v>0</v>
      </c>
      <c r="J13" s="44">
        <f>Cheltuieli!J38</f>
        <v>0</v>
      </c>
      <c r="K13" s="44">
        <f>Cheltuieli!K38</f>
        <v>0</v>
      </c>
      <c r="L13" s="44">
        <f>Cheltuieli!L38</f>
        <v>0</v>
      </c>
      <c r="M13" s="44">
        <f>Cheltuieli!M38</f>
        <v>0</v>
      </c>
      <c r="N13" s="44">
        <f>Cheltuieli!N38</f>
        <v>0</v>
      </c>
      <c r="O13" s="44">
        <f>Cheltuieli!O38</f>
        <v>0</v>
      </c>
      <c r="P13" s="44">
        <f>Cheltuieli!P38</f>
        <v>0</v>
      </c>
      <c r="Q13" s="44">
        <f>Cheltuieli!Q38</f>
        <v>0</v>
      </c>
      <c r="R13" s="44">
        <f>Cheltuieli!R38</f>
        <v>0</v>
      </c>
    </row>
    <row r="14" spans="2:18" ht="25.5" x14ac:dyDescent="0.3">
      <c r="B14" s="96" t="s">
        <v>97</v>
      </c>
      <c r="C14" s="28" t="s">
        <v>98</v>
      </c>
      <c r="D14" s="98">
        <f>D9+D10-D11-D12-D13</f>
        <v>0</v>
      </c>
      <c r="E14" s="98">
        <f t="shared" ref="E14:R14" si="1">E9+E10-E11-E12-E13</f>
        <v>0</v>
      </c>
      <c r="F14" s="98">
        <f t="shared" si="1"/>
        <v>0</v>
      </c>
      <c r="G14" s="98">
        <f t="shared" si="1"/>
        <v>0</v>
      </c>
      <c r="H14" s="98">
        <f t="shared" si="1"/>
        <v>0</v>
      </c>
      <c r="I14" s="98">
        <f t="shared" si="1"/>
        <v>0</v>
      </c>
      <c r="J14" s="98">
        <f t="shared" si="1"/>
        <v>0</v>
      </c>
      <c r="K14" s="98">
        <f t="shared" si="1"/>
        <v>0</v>
      </c>
      <c r="L14" s="98">
        <f t="shared" si="1"/>
        <v>0</v>
      </c>
      <c r="M14" s="98">
        <f t="shared" si="1"/>
        <v>0</v>
      </c>
      <c r="N14" s="98">
        <f t="shared" si="1"/>
        <v>0</v>
      </c>
      <c r="O14" s="98">
        <f t="shared" si="1"/>
        <v>0</v>
      </c>
      <c r="P14" s="98">
        <f t="shared" si="1"/>
        <v>0</v>
      </c>
      <c r="Q14" s="98">
        <f t="shared" si="1"/>
        <v>0</v>
      </c>
      <c r="R14" s="98">
        <f t="shared" si="1"/>
        <v>0</v>
      </c>
    </row>
    <row r="15" spans="2:18" x14ac:dyDescent="0.3">
      <c r="B15" s="96" t="s">
        <v>99</v>
      </c>
      <c r="C15" s="28" t="s">
        <v>100</v>
      </c>
      <c r="D15" s="64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</row>
    <row r="16" spans="2:18" x14ac:dyDescent="0.3">
      <c r="B16" s="96" t="s">
        <v>101</v>
      </c>
      <c r="C16" s="53" t="s">
        <v>102</v>
      </c>
      <c r="D16" s="98">
        <f>D14+D15</f>
        <v>0</v>
      </c>
      <c r="E16" s="98">
        <f t="shared" ref="E16:R16" si="2">E14+E15</f>
        <v>0</v>
      </c>
      <c r="F16" s="98">
        <f t="shared" si="2"/>
        <v>0</v>
      </c>
      <c r="G16" s="98">
        <f t="shared" si="2"/>
        <v>0</v>
      </c>
      <c r="H16" s="98">
        <f t="shared" si="2"/>
        <v>0</v>
      </c>
      <c r="I16" s="98">
        <f t="shared" si="2"/>
        <v>0</v>
      </c>
      <c r="J16" s="98">
        <f t="shared" si="2"/>
        <v>0</v>
      </c>
      <c r="K16" s="98">
        <f t="shared" si="2"/>
        <v>0</v>
      </c>
      <c r="L16" s="98">
        <f t="shared" si="2"/>
        <v>0</v>
      </c>
      <c r="M16" s="98">
        <f t="shared" si="2"/>
        <v>0</v>
      </c>
      <c r="N16" s="98">
        <f t="shared" si="2"/>
        <v>0</v>
      </c>
      <c r="O16" s="98">
        <f t="shared" si="2"/>
        <v>0</v>
      </c>
      <c r="P16" s="98">
        <f t="shared" si="2"/>
        <v>0</v>
      </c>
      <c r="Q16" s="98">
        <f t="shared" si="2"/>
        <v>0</v>
      </c>
      <c r="R16" s="98">
        <f t="shared" si="2"/>
        <v>0</v>
      </c>
    </row>
    <row r="17" spans="2:18" x14ac:dyDescent="0.3">
      <c r="B17" s="96" t="s">
        <v>103</v>
      </c>
      <c r="C17" s="28" t="s">
        <v>104</v>
      </c>
      <c r="D17" s="64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</row>
    <row r="18" spans="2:18" x14ac:dyDescent="0.3">
      <c r="B18" s="96" t="s">
        <v>105</v>
      </c>
      <c r="C18" s="50" t="s">
        <v>106</v>
      </c>
      <c r="D18" s="98">
        <f t="shared" ref="D18:R18" si="3">D16-D17</f>
        <v>0</v>
      </c>
      <c r="E18" s="98">
        <f t="shared" si="3"/>
        <v>0</v>
      </c>
      <c r="F18" s="98">
        <f t="shared" si="3"/>
        <v>0</v>
      </c>
      <c r="G18" s="98">
        <f t="shared" si="3"/>
        <v>0</v>
      </c>
      <c r="H18" s="98">
        <f t="shared" si="3"/>
        <v>0</v>
      </c>
      <c r="I18" s="98">
        <f t="shared" si="3"/>
        <v>0</v>
      </c>
      <c r="J18" s="98">
        <f t="shared" si="3"/>
        <v>0</v>
      </c>
      <c r="K18" s="98">
        <f t="shared" si="3"/>
        <v>0</v>
      </c>
      <c r="L18" s="98">
        <f t="shared" si="3"/>
        <v>0</v>
      </c>
      <c r="M18" s="98">
        <f t="shared" si="3"/>
        <v>0</v>
      </c>
      <c r="N18" s="98">
        <f t="shared" si="3"/>
        <v>0</v>
      </c>
      <c r="O18" s="98">
        <f t="shared" si="3"/>
        <v>0</v>
      </c>
      <c r="P18" s="98">
        <f t="shared" si="3"/>
        <v>0</v>
      </c>
      <c r="Q18" s="98">
        <f t="shared" si="3"/>
        <v>0</v>
      </c>
      <c r="R18" s="98">
        <f t="shared" si="3"/>
        <v>0</v>
      </c>
    </row>
  </sheetData>
  <mergeCells count="9">
    <mergeCell ref="B1:R1"/>
    <mergeCell ref="B3:C3"/>
    <mergeCell ref="B2:R2"/>
    <mergeCell ref="R5:R6"/>
    <mergeCell ref="B5:B6"/>
    <mergeCell ref="C5:C6"/>
    <mergeCell ref="D5:O5"/>
    <mergeCell ref="P5:P6"/>
    <mergeCell ref="Q5:Q6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33"/>
  <sheetViews>
    <sheetView zoomScale="120" zoomScaleNormal="120" workbookViewId="0"/>
  </sheetViews>
  <sheetFormatPr defaultColWidth="9.1796875" defaultRowHeight="14" x14ac:dyDescent="0.3"/>
  <cols>
    <col min="1" max="1" width="3" style="1" customWidth="1"/>
    <col min="2" max="2" width="4.453125" style="1" customWidth="1"/>
    <col min="3" max="3" width="60.7265625" style="1" bestFit="1" customWidth="1"/>
    <col min="4" max="16384" width="9.1796875" style="1"/>
  </cols>
  <sheetData>
    <row r="1" spans="2:18" ht="55.5" customHeight="1" x14ac:dyDescent="0.3"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</row>
    <row r="2" spans="2:18" ht="34.5" customHeight="1" x14ac:dyDescent="0.3">
      <c r="B2" s="142" t="s">
        <v>0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</row>
    <row r="3" spans="2:18" x14ac:dyDescent="0.3">
      <c r="C3" s="49" t="s">
        <v>107</v>
      </c>
      <c r="D3" s="84" t="s">
        <v>19</v>
      </c>
    </row>
    <row r="4" spans="2:18" ht="6.75" customHeight="1" x14ac:dyDescent="0.3"/>
    <row r="5" spans="2:18" ht="16.5" customHeight="1" x14ac:dyDescent="0.3">
      <c r="B5" s="119" t="s">
        <v>20</v>
      </c>
      <c r="C5" s="129" t="s">
        <v>108</v>
      </c>
      <c r="D5" s="149" t="s">
        <v>22</v>
      </c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6" t="s">
        <v>23</v>
      </c>
      <c r="Q5" s="146" t="s">
        <v>24</v>
      </c>
      <c r="R5" s="146" t="s">
        <v>25</v>
      </c>
    </row>
    <row r="6" spans="2:18" ht="15.5" x14ac:dyDescent="0.3">
      <c r="B6" s="120"/>
      <c r="C6" s="130"/>
      <c r="D6" s="74">
        <v>1</v>
      </c>
      <c r="E6" s="74">
        <v>2</v>
      </c>
      <c r="F6" s="74">
        <v>3</v>
      </c>
      <c r="G6" s="74">
        <v>4</v>
      </c>
      <c r="H6" s="74">
        <v>5</v>
      </c>
      <c r="I6" s="74">
        <v>6</v>
      </c>
      <c r="J6" s="74">
        <v>7</v>
      </c>
      <c r="K6" s="74">
        <v>8</v>
      </c>
      <c r="L6" s="74">
        <v>9</v>
      </c>
      <c r="M6" s="74">
        <v>10</v>
      </c>
      <c r="N6" s="74">
        <v>11</v>
      </c>
      <c r="O6" s="74">
        <v>12</v>
      </c>
      <c r="P6" s="146"/>
      <c r="Q6" s="146"/>
      <c r="R6" s="146"/>
    </row>
    <row r="7" spans="2:18" ht="25.5" customHeight="1" x14ac:dyDescent="0.3">
      <c r="B7" s="147" t="s">
        <v>109</v>
      </c>
      <c r="C7" s="148"/>
      <c r="D7" s="143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5"/>
    </row>
    <row r="8" spans="2:18" ht="15.5" x14ac:dyDescent="0.3">
      <c r="B8" s="66">
        <v>1</v>
      </c>
      <c r="C8" s="55" t="s">
        <v>110</v>
      </c>
      <c r="D8" s="39">
        <f>Venituri!D23</f>
        <v>0</v>
      </c>
      <c r="E8" s="39">
        <f>Venituri!E23</f>
        <v>0</v>
      </c>
      <c r="F8" s="39">
        <f>Venituri!F23</f>
        <v>0</v>
      </c>
      <c r="G8" s="39">
        <f>Venituri!G23</f>
        <v>0</v>
      </c>
      <c r="H8" s="39">
        <f>Venituri!H23</f>
        <v>0</v>
      </c>
      <c r="I8" s="39">
        <f>Venituri!I23</f>
        <v>0</v>
      </c>
      <c r="J8" s="39">
        <f>Venituri!J23</f>
        <v>0</v>
      </c>
      <c r="K8" s="39">
        <f>Venituri!K23</f>
        <v>0</v>
      </c>
      <c r="L8" s="39">
        <f>Venituri!L23</f>
        <v>0</v>
      </c>
      <c r="M8" s="39">
        <f>Venituri!M23</f>
        <v>0</v>
      </c>
      <c r="N8" s="39">
        <f>Venituri!N23</f>
        <v>0</v>
      </c>
      <c r="O8" s="39">
        <f>Venituri!O23</f>
        <v>0</v>
      </c>
      <c r="P8" s="4">
        <f>Venituri!P23</f>
        <v>0</v>
      </c>
      <c r="Q8" s="4">
        <f>Venituri!Q23</f>
        <v>0</v>
      </c>
      <c r="R8" s="4">
        <f>Venituri!R23</f>
        <v>0</v>
      </c>
    </row>
    <row r="9" spans="2:18" ht="15.5" x14ac:dyDescent="0.3">
      <c r="B9" s="66">
        <f t="shared" ref="B9:B33" si="0">B8+1</f>
        <v>2</v>
      </c>
      <c r="C9" s="56" t="s">
        <v>111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2:18" ht="15.5" x14ac:dyDescent="0.3">
      <c r="B10" s="66">
        <f t="shared" si="0"/>
        <v>3</v>
      </c>
      <c r="C10" s="56" t="s">
        <v>112</v>
      </c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</row>
    <row r="11" spans="2:18" ht="15.5" x14ac:dyDescent="0.3">
      <c r="B11" s="66">
        <f t="shared" si="0"/>
        <v>4</v>
      </c>
      <c r="C11" s="56" t="s">
        <v>113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2:18" ht="15.5" x14ac:dyDescent="0.3">
      <c r="B12" s="66">
        <f t="shared" si="0"/>
        <v>5</v>
      </c>
      <c r="C12" s="55" t="s">
        <v>114</v>
      </c>
      <c r="D12" s="4">
        <f>'Profit și pierderi'!D17</f>
        <v>0</v>
      </c>
      <c r="E12" s="4">
        <f>'Profit și pierderi'!E17</f>
        <v>0</v>
      </c>
      <c r="F12" s="4">
        <f>'Profit și pierderi'!F17</f>
        <v>0</v>
      </c>
      <c r="G12" s="4">
        <f>'Profit și pierderi'!G17</f>
        <v>0</v>
      </c>
      <c r="H12" s="4">
        <f>'Profit și pierderi'!H17</f>
        <v>0</v>
      </c>
      <c r="I12" s="4">
        <f>'Profit și pierderi'!I17</f>
        <v>0</v>
      </c>
      <c r="J12" s="4">
        <f>'Profit și pierderi'!J17</f>
        <v>0</v>
      </c>
      <c r="K12" s="4">
        <f>'Profit și pierderi'!K17</f>
        <v>0</v>
      </c>
      <c r="L12" s="4">
        <f>'Profit și pierderi'!L17</f>
        <v>0</v>
      </c>
      <c r="M12" s="4">
        <f>'Profit și pierderi'!M17</f>
        <v>0</v>
      </c>
      <c r="N12" s="4">
        <f>'Profit și pierderi'!N17</f>
        <v>0</v>
      </c>
      <c r="O12" s="4">
        <f>'Profit și pierderi'!O17</f>
        <v>0</v>
      </c>
      <c r="P12" s="4">
        <f>'Profit și pierderi'!P17</f>
        <v>0</v>
      </c>
      <c r="Q12" s="4">
        <f>'Profit și pierderi'!Q17</f>
        <v>0</v>
      </c>
      <c r="R12" s="4">
        <f>'Profit și pierderi'!R17</f>
        <v>0</v>
      </c>
    </row>
    <row r="13" spans="2:18" ht="15.5" x14ac:dyDescent="0.3">
      <c r="B13" s="66">
        <f t="shared" si="0"/>
        <v>6</v>
      </c>
      <c r="C13" s="56" t="s">
        <v>115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2:18" ht="15.5" x14ac:dyDescent="0.3">
      <c r="B14" s="66">
        <f t="shared" si="0"/>
        <v>7</v>
      </c>
      <c r="C14" s="56" t="s">
        <v>116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2:18" ht="31" x14ac:dyDescent="0.3">
      <c r="B15" s="66">
        <f t="shared" si="0"/>
        <v>8</v>
      </c>
      <c r="C15" s="56" t="s">
        <v>117</v>
      </c>
      <c r="D15" s="2">
        <f>D8-D9-D10-D11-D12+D13-D14</f>
        <v>0</v>
      </c>
      <c r="E15" s="2">
        <f t="shared" ref="E15:R15" si="1">E8-E9-E10-E11-E12+E13-E14</f>
        <v>0</v>
      </c>
      <c r="F15" s="2">
        <f t="shared" si="1"/>
        <v>0</v>
      </c>
      <c r="G15" s="2">
        <f t="shared" si="1"/>
        <v>0</v>
      </c>
      <c r="H15" s="2">
        <f t="shared" si="1"/>
        <v>0</v>
      </c>
      <c r="I15" s="2">
        <f t="shared" si="1"/>
        <v>0</v>
      </c>
      <c r="J15" s="2">
        <f t="shared" si="1"/>
        <v>0</v>
      </c>
      <c r="K15" s="2">
        <f t="shared" si="1"/>
        <v>0</v>
      </c>
      <c r="L15" s="2">
        <f t="shared" si="1"/>
        <v>0</v>
      </c>
      <c r="M15" s="2">
        <f t="shared" si="1"/>
        <v>0</v>
      </c>
      <c r="N15" s="2">
        <f t="shared" si="1"/>
        <v>0</v>
      </c>
      <c r="O15" s="2">
        <f t="shared" si="1"/>
        <v>0</v>
      </c>
      <c r="P15" s="2">
        <f t="shared" si="1"/>
        <v>0</v>
      </c>
      <c r="Q15" s="2">
        <f t="shared" si="1"/>
        <v>0</v>
      </c>
      <c r="R15" s="2">
        <f t="shared" si="1"/>
        <v>0</v>
      </c>
    </row>
    <row r="16" spans="2:18" ht="27" customHeight="1" x14ac:dyDescent="0.3">
      <c r="B16" s="147" t="s">
        <v>118</v>
      </c>
      <c r="C16" s="148"/>
      <c r="D16" s="143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5"/>
    </row>
    <row r="17" spans="2:18" ht="15.5" x14ac:dyDescent="0.3">
      <c r="B17" s="66">
        <f>B15+1</f>
        <v>9</v>
      </c>
      <c r="C17" s="56" t="s">
        <v>119</v>
      </c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</row>
    <row r="18" spans="2:18" ht="15.5" x14ac:dyDescent="0.3">
      <c r="B18" s="66">
        <f t="shared" si="0"/>
        <v>10</v>
      </c>
      <c r="C18" s="56" t="s">
        <v>120</v>
      </c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</row>
    <row r="19" spans="2:18" ht="15.5" x14ac:dyDescent="0.3">
      <c r="B19" s="66">
        <f t="shared" si="0"/>
        <v>11</v>
      </c>
      <c r="C19" s="56" t="s">
        <v>121</v>
      </c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</row>
    <row r="20" spans="2:18" ht="15.5" x14ac:dyDescent="0.3">
      <c r="B20" s="66">
        <f t="shared" si="0"/>
        <v>12</v>
      </c>
      <c r="C20" s="56" t="s">
        <v>122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2:18" ht="15.5" x14ac:dyDescent="0.3">
      <c r="B21" s="66">
        <f t="shared" si="0"/>
        <v>13</v>
      </c>
      <c r="C21" s="56" t="s">
        <v>123</v>
      </c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</row>
    <row r="22" spans="2:18" ht="31" x14ac:dyDescent="0.3">
      <c r="B22" s="66">
        <f t="shared" si="0"/>
        <v>14</v>
      </c>
      <c r="C22" s="56" t="s">
        <v>124</v>
      </c>
      <c r="D22" s="60">
        <f>D17+D19-D18-D20+D21</f>
        <v>0</v>
      </c>
      <c r="E22" s="60">
        <f t="shared" ref="E22:R22" si="2">E17-E18+D19+D20+D21</f>
        <v>0</v>
      </c>
      <c r="F22" s="60">
        <f t="shared" si="2"/>
        <v>0</v>
      </c>
      <c r="G22" s="60">
        <f t="shared" si="2"/>
        <v>0</v>
      </c>
      <c r="H22" s="60">
        <f t="shared" si="2"/>
        <v>0</v>
      </c>
      <c r="I22" s="60">
        <f t="shared" si="2"/>
        <v>0</v>
      </c>
      <c r="J22" s="60">
        <f t="shared" si="2"/>
        <v>0</v>
      </c>
      <c r="K22" s="60">
        <f t="shared" si="2"/>
        <v>0</v>
      </c>
      <c r="L22" s="60">
        <f t="shared" si="2"/>
        <v>0</v>
      </c>
      <c r="M22" s="60">
        <f t="shared" si="2"/>
        <v>0</v>
      </c>
      <c r="N22" s="60">
        <f t="shared" si="2"/>
        <v>0</v>
      </c>
      <c r="O22" s="60">
        <f t="shared" si="2"/>
        <v>0</v>
      </c>
      <c r="P22" s="60">
        <f t="shared" si="2"/>
        <v>0</v>
      </c>
      <c r="Q22" s="60">
        <f t="shared" si="2"/>
        <v>0</v>
      </c>
      <c r="R22" s="60">
        <f t="shared" si="2"/>
        <v>0</v>
      </c>
    </row>
    <row r="23" spans="2:18" ht="28.5" customHeight="1" x14ac:dyDescent="0.3">
      <c r="B23" s="147" t="s">
        <v>125</v>
      </c>
      <c r="C23" s="148"/>
      <c r="D23" s="143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5"/>
    </row>
    <row r="24" spans="2:18" ht="15.5" x14ac:dyDescent="0.3">
      <c r="B24" s="66">
        <f>B22+1</f>
        <v>15</v>
      </c>
      <c r="C24" s="56" t="s">
        <v>126</v>
      </c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</row>
    <row r="25" spans="2:18" ht="15.5" x14ac:dyDescent="0.3">
      <c r="B25" s="66">
        <f t="shared" si="0"/>
        <v>16</v>
      </c>
      <c r="C25" s="56" t="s">
        <v>127</v>
      </c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</row>
    <row r="26" spans="2:18" ht="15.5" x14ac:dyDescent="0.3">
      <c r="B26" s="66">
        <f t="shared" si="0"/>
        <v>17</v>
      </c>
      <c r="C26" s="56" t="s">
        <v>128</v>
      </c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</row>
    <row r="27" spans="2:18" ht="15.5" x14ac:dyDescent="0.3">
      <c r="B27" s="66">
        <f t="shared" si="0"/>
        <v>18</v>
      </c>
      <c r="C27" s="56" t="s">
        <v>129</v>
      </c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</row>
    <row r="28" spans="2:18" ht="15.5" x14ac:dyDescent="0.3">
      <c r="B28" s="66">
        <f t="shared" si="0"/>
        <v>19</v>
      </c>
      <c r="C28" s="56" t="s">
        <v>130</v>
      </c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</row>
    <row r="29" spans="2:18" ht="31" x14ac:dyDescent="0.3">
      <c r="B29" s="66">
        <f t="shared" si="0"/>
        <v>20</v>
      </c>
      <c r="C29" s="56" t="s">
        <v>131</v>
      </c>
      <c r="D29" s="59">
        <f>D24-D25-D26+D27+D28</f>
        <v>0</v>
      </c>
      <c r="E29" s="59">
        <f t="shared" ref="E29:R29" si="3">E24-E25-E26+E27+E28</f>
        <v>0</v>
      </c>
      <c r="F29" s="59">
        <f t="shared" si="3"/>
        <v>0</v>
      </c>
      <c r="G29" s="59">
        <f t="shared" si="3"/>
        <v>0</v>
      </c>
      <c r="H29" s="59">
        <f t="shared" si="3"/>
        <v>0</v>
      </c>
      <c r="I29" s="59">
        <f t="shared" si="3"/>
        <v>0</v>
      </c>
      <c r="J29" s="59">
        <f t="shared" si="3"/>
        <v>0</v>
      </c>
      <c r="K29" s="59">
        <f t="shared" si="3"/>
        <v>0</v>
      </c>
      <c r="L29" s="59">
        <f t="shared" si="3"/>
        <v>0</v>
      </c>
      <c r="M29" s="59">
        <f t="shared" si="3"/>
        <v>0</v>
      </c>
      <c r="N29" s="59">
        <f t="shared" si="3"/>
        <v>0</v>
      </c>
      <c r="O29" s="59">
        <f t="shared" si="3"/>
        <v>0</v>
      </c>
      <c r="P29" s="59">
        <f t="shared" si="3"/>
        <v>0</v>
      </c>
      <c r="Q29" s="59">
        <f t="shared" si="3"/>
        <v>0</v>
      </c>
      <c r="R29" s="59">
        <f t="shared" si="3"/>
        <v>0</v>
      </c>
    </row>
    <row r="30" spans="2:18" ht="15.5" x14ac:dyDescent="0.3">
      <c r="B30" s="66">
        <f t="shared" si="0"/>
        <v>21</v>
      </c>
      <c r="C30" s="56" t="s">
        <v>132</v>
      </c>
      <c r="D30" s="2">
        <f>D15+D22+D29</f>
        <v>0</v>
      </c>
      <c r="E30" s="2">
        <f t="shared" ref="E30:R30" si="4">E15+E22+E29</f>
        <v>0</v>
      </c>
      <c r="F30" s="2">
        <f t="shared" si="4"/>
        <v>0</v>
      </c>
      <c r="G30" s="2">
        <f t="shared" si="4"/>
        <v>0</v>
      </c>
      <c r="H30" s="2">
        <f t="shared" si="4"/>
        <v>0</v>
      </c>
      <c r="I30" s="2">
        <f t="shared" si="4"/>
        <v>0</v>
      </c>
      <c r="J30" s="2">
        <f t="shared" si="4"/>
        <v>0</v>
      </c>
      <c r="K30" s="2">
        <f t="shared" si="4"/>
        <v>0</v>
      </c>
      <c r="L30" s="2">
        <f t="shared" si="4"/>
        <v>0</v>
      </c>
      <c r="M30" s="2">
        <f t="shared" si="4"/>
        <v>0</v>
      </c>
      <c r="N30" s="2">
        <f t="shared" si="4"/>
        <v>0</v>
      </c>
      <c r="O30" s="2">
        <f t="shared" si="4"/>
        <v>0</v>
      </c>
      <c r="P30" s="2">
        <f t="shared" si="4"/>
        <v>0</v>
      </c>
      <c r="Q30" s="2">
        <f t="shared" si="4"/>
        <v>0</v>
      </c>
      <c r="R30" s="2">
        <f t="shared" si="4"/>
        <v>0</v>
      </c>
    </row>
    <row r="31" spans="2:18" ht="15.5" x14ac:dyDescent="0.3">
      <c r="B31" s="66">
        <f t="shared" si="0"/>
        <v>22</v>
      </c>
      <c r="C31" s="56" t="s">
        <v>133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2:18" ht="24" customHeight="1" x14ac:dyDescent="0.3">
      <c r="B32" s="66">
        <f t="shared" si="0"/>
        <v>23</v>
      </c>
      <c r="C32" s="54" t="s">
        <v>134</v>
      </c>
      <c r="D32" s="2"/>
      <c r="E32" s="2">
        <f>D33</f>
        <v>0</v>
      </c>
      <c r="F32" s="2">
        <f t="shared" ref="F32:R32" si="5">E33</f>
        <v>0</v>
      </c>
      <c r="G32" s="2">
        <f t="shared" si="5"/>
        <v>0</v>
      </c>
      <c r="H32" s="2">
        <f t="shared" si="5"/>
        <v>0</v>
      </c>
      <c r="I32" s="2">
        <f t="shared" si="5"/>
        <v>0</v>
      </c>
      <c r="J32" s="2">
        <f t="shared" si="5"/>
        <v>0</v>
      </c>
      <c r="K32" s="2">
        <f t="shared" si="5"/>
        <v>0</v>
      </c>
      <c r="L32" s="2">
        <f t="shared" si="5"/>
        <v>0</v>
      </c>
      <c r="M32" s="2">
        <f t="shared" si="5"/>
        <v>0</v>
      </c>
      <c r="N32" s="2">
        <f t="shared" si="5"/>
        <v>0</v>
      </c>
      <c r="O32" s="2">
        <f t="shared" si="5"/>
        <v>0</v>
      </c>
      <c r="P32" s="2">
        <f>D32</f>
        <v>0</v>
      </c>
      <c r="Q32" s="2">
        <f t="shared" si="5"/>
        <v>0</v>
      </c>
      <c r="R32" s="2">
        <f t="shared" si="5"/>
        <v>0</v>
      </c>
    </row>
    <row r="33" spans="2:18" ht="31" x14ac:dyDescent="0.3">
      <c r="B33" s="66">
        <f t="shared" si="0"/>
        <v>24</v>
      </c>
      <c r="C33" s="54" t="s">
        <v>135</v>
      </c>
      <c r="D33" s="2">
        <f>D30+D32+D31</f>
        <v>0</v>
      </c>
      <c r="E33" s="2">
        <f>E30+E31+E32</f>
        <v>0</v>
      </c>
      <c r="F33" s="2">
        <f t="shared" ref="F33:R33" si="6">F30+F31+F32</f>
        <v>0</v>
      </c>
      <c r="G33" s="2">
        <f t="shared" si="6"/>
        <v>0</v>
      </c>
      <c r="H33" s="2">
        <f t="shared" si="6"/>
        <v>0</v>
      </c>
      <c r="I33" s="2">
        <f t="shared" si="6"/>
        <v>0</v>
      </c>
      <c r="J33" s="2">
        <f t="shared" si="6"/>
        <v>0</v>
      </c>
      <c r="K33" s="2">
        <f t="shared" si="6"/>
        <v>0</v>
      </c>
      <c r="L33" s="2">
        <f t="shared" si="6"/>
        <v>0</v>
      </c>
      <c r="M33" s="2">
        <f t="shared" si="6"/>
        <v>0</v>
      </c>
      <c r="N33" s="2">
        <f t="shared" si="6"/>
        <v>0</v>
      </c>
      <c r="O33" s="2">
        <f t="shared" si="6"/>
        <v>0</v>
      </c>
      <c r="P33" s="2">
        <f>O33</f>
        <v>0</v>
      </c>
      <c r="Q33" s="2">
        <f t="shared" si="6"/>
        <v>0</v>
      </c>
      <c r="R33" s="2">
        <f t="shared" si="6"/>
        <v>0</v>
      </c>
    </row>
  </sheetData>
  <mergeCells count="14">
    <mergeCell ref="B1:R1"/>
    <mergeCell ref="B2:R2"/>
    <mergeCell ref="D7:R7"/>
    <mergeCell ref="D16:R16"/>
    <mergeCell ref="D23:R23"/>
    <mergeCell ref="Q5:Q6"/>
    <mergeCell ref="R5:R6"/>
    <mergeCell ref="B5:B6"/>
    <mergeCell ref="B7:C7"/>
    <mergeCell ref="B16:C16"/>
    <mergeCell ref="B23:C23"/>
    <mergeCell ref="C5:C6"/>
    <mergeCell ref="D5:O5"/>
    <mergeCell ref="P5:P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2"/>
  <sheetViews>
    <sheetView zoomScale="140" zoomScaleNormal="140" workbookViewId="0"/>
  </sheetViews>
  <sheetFormatPr defaultRowHeight="14.5" x14ac:dyDescent="0.35"/>
  <cols>
    <col min="1" max="1" width="2.54296875" customWidth="1"/>
    <col min="2" max="2" width="5.453125" customWidth="1"/>
    <col min="3" max="3" width="56.81640625" customWidth="1"/>
    <col min="4" max="6" width="22.7265625" customWidth="1"/>
  </cols>
  <sheetData>
    <row r="1" spans="2:14" ht="55.5" customHeight="1" x14ac:dyDescent="0.35">
      <c r="B1" s="104"/>
      <c r="C1" s="104"/>
      <c r="D1" s="104"/>
      <c r="E1" s="104"/>
      <c r="F1" s="104"/>
    </row>
    <row r="2" spans="2:14" ht="31.5" customHeight="1" x14ac:dyDescent="0.35">
      <c r="B2" s="150" t="s">
        <v>0</v>
      </c>
      <c r="C2" s="150"/>
      <c r="D2" s="150"/>
      <c r="E2" s="150"/>
      <c r="F2" s="150"/>
      <c r="G2" s="92"/>
      <c r="H2" s="92"/>
      <c r="I2" s="92"/>
      <c r="J2" s="92"/>
      <c r="K2" s="92"/>
      <c r="L2" s="92"/>
      <c r="M2" s="92"/>
      <c r="N2" s="92"/>
    </row>
    <row r="3" spans="2:14" x14ac:dyDescent="0.35">
      <c r="C3" s="49" t="s">
        <v>136</v>
      </c>
      <c r="D3" s="84" t="s">
        <v>19</v>
      </c>
      <c r="E3" s="12"/>
    </row>
    <row r="4" spans="2:14" ht="8.25" customHeight="1" x14ac:dyDescent="0.35">
      <c r="C4" s="12"/>
      <c r="D4" s="12"/>
      <c r="E4" s="12"/>
    </row>
    <row r="5" spans="2:14" ht="33" customHeight="1" x14ac:dyDescent="0.35">
      <c r="B5" s="97" t="s">
        <v>137</v>
      </c>
      <c r="C5" s="63" t="s">
        <v>83</v>
      </c>
      <c r="D5" s="63" t="s">
        <v>37</v>
      </c>
      <c r="E5" s="63" t="s">
        <v>38</v>
      </c>
      <c r="F5" s="63" t="s">
        <v>39</v>
      </c>
    </row>
    <row r="6" spans="2:14" ht="25.5" customHeight="1" x14ac:dyDescent="0.35">
      <c r="B6" s="43">
        <v>1</v>
      </c>
      <c r="C6" s="61" t="s">
        <v>85</v>
      </c>
      <c r="D6" s="43">
        <f>Venituri!P23</f>
        <v>0</v>
      </c>
      <c r="E6" s="43">
        <f>Venituri!Q23</f>
        <v>0</v>
      </c>
      <c r="F6" s="43">
        <f>Venituri!R23</f>
        <v>0</v>
      </c>
    </row>
    <row r="7" spans="2:14" ht="23.25" customHeight="1" x14ac:dyDescent="0.35">
      <c r="B7" s="43">
        <v>2</v>
      </c>
      <c r="C7" s="61" t="s">
        <v>138</v>
      </c>
      <c r="D7" s="43"/>
      <c r="E7" s="43"/>
      <c r="F7" s="43"/>
    </row>
    <row r="8" spans="2:14" ht="23.25" customHeight="1" x14ac:dyDescent="0.35">
      <c r="B8" s="43">
        <v>3</v>
      </c>
      <c r="C8" s="61" t="s">
        <v>139</v>
      </c>
      <c r="D8" s="101" t="e">
        <f>D7/D6</f>
        <v>#DIV/0!</v>
      </c>
      <c r="E8" s="101" t="e">
        <f t="shared" ref="E8:F8" si="0">E7/E6</f>
        <v>#DIV/0!</v>
      </c>
      <c r="F8" s="101" t="e">
        <f t="shared" si="0"/>
        <v>#DIV/0!</v>
      </c>
    </row>
    <row r="9" spans="2:14" ht="22.5" customHeight="1" x14ac:dyDescent="0.35">
      <c r="B9" s="43">
        <v>4</v>
      </c>
      <c r="C9" s="61" t="s">
        <v>140</v>
      </c>
      <c r="D9" s="43"/>
      <c r="E9" s="43"/>
      <c r="F9" s="43"/>
    </row>
    <row r="10" spans="2:14" ht="24.75" customHeight="1" x14ac:dyDescent="0.35">
      <c r="B10" s="43">
        <v>5</v>
      </c>
      <c r="C10" s="62" t="s">
        <v>141</v>
      </c>
      <c r="D10" s="102" t="e">
        <f>D9/(1-D8)</f>
        <v>#DIV/0!</v>
      </c>
      <c r="E10" s="102" t="e">
        <f t="shared" ref="E10:F10" si="1">E9/(1-E8)</f>
        <v>#DIV/0!</v>
      </c>
      <c r="F10" s="102" t="e">
        <f t="shared" si="1"/>
        <v>#DIV/0!</v>
      </c>
    </row>
    <row r="12" spans="2:14" ht="21.75" customHeight="1" x14ac:dyDescent="0.35">
      <c r="B12" s="151" t="s">
        <v>142</v>
      </c>
      <c r="C12" s="151"/>
      <c r="D12" s="151"/>
      <c r="E12" s="151"/>
      <c r="F12" s="151"/>
    </row>
  </sheetData>
  <mergeCells count="3">
    <mergeCell ref="B1:F1"/>
    <mergeCell ref="B2:F2"/>
    <mergeCell ref="B12:F12"/>
  </mergeCells>
  <pageMargins left="0.7" right="0.7" top="0.75" bottom="0.75" header="0.3" footer="0.3"/>
  <pageSetup paperSize="9" orientation="portrait" verticalDpi="0" r:id="rId1"/>
  <ignoredErrors>
    <ignoredError sqref="D10" evalErro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AA6EA22330C843B937EC3ED768EA21" ma:contentTypeVersion="13" ma:contentTypeDescription="Create a new document." ma:contentTypeScope="" ma:versionID="bb7ae081dba7f515bd74e94d1641b199">
  <xsd:schema xmlns:xsd="http://www.w3.org/2001/XMLSchema" xmlns:xs="http://www.w3.org/2001/XMLSchema" xmlns:p="http://schemas.microsoft.com/office/2006/metadata/properties" xmlns:ns2="93c9170e-4503-4779-ac67-a88f740722fb" xmlns:ns3="95d05e83-e2d3-42f9-ae7c-b888304dba87" targetNamespace="http://schemas.microsoft.com/office/2006/metadata/properties" ma:root="true" ma:fieldsID="b9048491f586f9922c079695e3aaea03" ns2:_="" ns3:_="">
    <xsd:import namespace="93c9170e-4503-4779-ac67-a88f740722fb"/>
    <xsd:import namespace="95d05e83-e2d3-42f9-ae7c-b888304dba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c9170e-4503-4779-ac67-a88f740722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d05e83-e2d3-42f9-ae7c-b888304dba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2ED6D1-7B34-4F9F-9C32-7103A8CA85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c9170e-4503-4779-ac67-a88f740722fb"/>
    <ds:schemaRef ds:uri="95d05e83-e2d3-42f9-ae7c-b888304dba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55EE8D-714D-405F-9DAA-F61E66A02A77}">
  <ds:schemaRefs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terms/"/>
    <ds:schemaRef ds:uri="93c9170e-4503-4779-ac67-a88f740722fb"/>
    <ds:schemaRef ds:uri="http://schemas.openxmlformats.org/package/2006/metadata/core-properties"/>
    <ds:schemaRef ds:uri="95d05e83-e2d3-42f9-ae7c-b888304dba87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7F98E3C-9AC5-4893-831A-31AA2EB792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Necesități financiare</vt:lpstr>
      <vt:lpstr>Venituri</vt:lpstr>
      <vt:lpstr>Cheltuieli</vt:lpstr>
      <vt:lpstr>Profit și pierderi</vt:lpstr>
      <vt:lpstr>Fluxul de numerar</vt:lpstr>
      <vt:lpstr>PR</vt:lpstr>
    </vt:vector>
  </TitlesOfParts>
  <Manager/>
  <Company>BCI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Liviu Andriuta</dc:creator>
  <cp:keywords/>
  <dc:description/>
  <cp:lastModifiedBy>Lilia Surdu</cp:lastModifiedBy>
  <cp:revision/>
  <dcterms:created xsi:type="dcterms:W3CDTF">2020-10-21T17:25:26Z</dcterms:created>
  <dcterms:modified xsi:type="dcterms:W3CDTF">2022-04-22T10:52:58Z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0x010100F1AA6EA22330C843B937EC3ED768EA21</vt:lpwstr>
  </property>
</Properties>
</file>