
<file path=[Content_Types].xml><?xml version="1.0" encoding="utf-8"?>
<Types xmlns="http://schemas.openxmlformats.org/package/2006/content-types">
  <Default Extension="docx" ContentType="application/vnd.openxmlformats-officedocument.wordprocessingml.document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D:\working\waccache\FR1PEPF00000B83\EXCELCNV\dbc2841d-b636-4278-80f9-a2877e5604fc\"/>
    </mc:Choice>
  </mc:AlternateContent>
  <xr:revisionPtr revIDLastSave="0" documentId="8_{DBBEFC21-AA74-4C39-871B-4E6EBDB62357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Финансовые потребности" sheetId="1" r:id="rId1"/>
    <sheet name="Прогноз доходов" sheetId="2" r:id="rId2"/>
    <sheet name="Прогноз расходов" sheetId="3" r:id="rId3"/>
    <sheet name="Прогноз прибылей и убытков" sheetId="4" r:id="rId4"/>
    <sheet name="Оценка энергоэффективности (ЛОТ" sheetId="5" r:id="rId5"/>
    <sheet name="Sheet2" sheetId="6" r:id="rId6"/>
  </sheets>
  <calcPr calcId="0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0" roundtripDataChecksum="XoBfKWrB2ShKsGNNu4fsqLZIhS7BnDRRWIIr07s5NM0="/>
    </ext>
  </extLst>
</workbook>
</file>

<file path=xl/calcChain.xml><?xml version="1.0" encoding="utf-8"?>
<calcChain xmlns="http://schemas.openxmlformats.org/spreadsheetml/2006/main">
  <c r="E23" i="6" l="1"/>
  <c r="E22" i="6"/>
  <c r="E21" i="6"/>
  <c r="G16" i="6"/>
  <c r="G15" i="6"/>
  <c r="G14" i="6"/>
  <c r="C67" i="5"/>
  <c r="C66" i="5"/>
  <c r="C65" i="5"/>
  <c r="C64" i="5"/>
  <c r="C63" i="5"/>
  <c r="C62" i="5"/>
  <c r="H60" i="5"/>
  <c r="G60" i="5"/>
  <c r="F60" i="5"/>
  <c r="E60" i="5"/>
  <c r="D60" i="5"/>
  <c r="C60" i="5"/>
  <c r="H59" i="5"/>
  <c r="G59" i="5"/>
  <c r="F59" i="5"/>
  <c r="E59" i="5"/>
  <c r="D59" i="5"/>
  <c r="C59" i="5"/>
  <c r="H58" i="5"/>
  <c r="G58" i="5"/>
  <c r="F58" i="5"/>
  <c r="E58" i="5"/>
  <c r="D58" i="5"/>
  <c r="C58" i="5"/>
  <c r="H57" i="5"/>
  <c r="G57" i="5"/>
  <c r="F57" i="5"/>
  <c r="E57" i="5"/>
  <c r="D57" i="5"/>
  <c r="C57" i="5"/>
  <c r="G51" i="5"/>
  <c r="C51" i="5"/>
  <c r="G50" i="5"/>
  <c r="C50" i="5"/>
  <c r="G49" i="5"/>
  <c r="C49" i="5"/>
  <c r="C48" i="5"/>
  <c r="I47" i="5"/>
  <c r="H47" i="5"/>
  <c r="G47" i="5"/>
  <c r="F47" i="5"/>
  <c r="E47" i="5"/>
  <c r="C47" i="5"/>
  <c r="I46" i="5"/>
  <c r="H46" i="5"/>
  <c r="G46" i="5"/>
  <c r="F46" i="5"/>
  <c r="E46" i="5"/>
  <c r="C46" i="5"/>
  <c r="I45" i="5"/>
  <c r="H45" i="5"/>
  <c r="G45" i="5"/>
  <c r="F45" i="5"/>
  <c r="E45" i="5"/>
  <c r="C45" i="5"/>
  <c r="I44" i="5"/>
  <c r="H44" i="5"/>
  <c r="G44" i="5"/>
  <c r="F44" i="5"/>
  <c r="E44" i="5"/>
  <c r="C44" i="5"/>
  <c r="C37" i="5"/>
  <c r="C36" i="5"/>
  <c r="F30" i="5"/>
  <c r="E30" i="5"/>
  <c r="D30" i="5"/>
  <c r="C30" i="5"/>
  <c r="F29" i="5"/>
  <c r="E29" i="5"/>
  <c r="D29" i="5"/>
  <c r="C29" i="5"/>
  <c r="F28" i="5"/>
  <c r="E28" i="5"/>
  <c r="D28" i="5"/>
  <c r="C28" i="5"/>
  <c r="F27" i="5"/>
  <c r="E27" i="5"/>
  <c r="D27" i="5"/>
  <c r="C27" i="5"/>
  <c r="H21" i="5"/>
  <c r="G21" i="5"/>
  <c r="F21" i="5"/>
  <c r="H20" i="5"/>
  <c r="G20" i="5"/>
  <c r="F20" i="5"/>
  <c r="H19" i="5"/>
  <c r="G19" i="5"/>
  <c r="F19" i="5"/>
  <c r="H18" i="5"/>
  <c r="G18" i="5"/>
  <c r="F18" i="5"/>
  <c r="J28" i="4"/>
  <c r="I28" i="4"/>
  <c r="H28" i="4"/>
  <c r="G28" i="4"/>
  <c r="F28" i="4"/>
  <c r="E28" i="4"/>
  <c r="D28" i="4"/>
  <c r="D27" i="4"/>
  <c r="J26" i="4"/>
  <c r="I26" i="4"/>
  <c r="H26" i="4"/>
  <c r="G26" i="4"/>
  <c r="F26" i="4"/>
  <c r="E26" i="4"/>
  <c r="D26" i="4"/>
  <c r="J24" i="4"/>
  <c r="I24" i="4"/>
  <c r="H24" i="4"/>
  <c r="G24" i="4"/>
  <c r="F24" i="4"/>
  <c r="E24" i="4"/>
  <c r="D24" i="4"/>
  <c r="J23" i="4"/>
  <c r="I23" i="4"/>
  <c r="H23" i="4"/>
  <c r="G23" i="4"/>
  <c r="F23" i="4"/>
  <c r="E23" i="4"/>
  <c r="D23" i="4"/>
  <c r="J22" i="4"/>
  <c r="I22" i="4"/>
  <c r="H22" i="4"/>
  <c r="G22" i="4"/>
  <c r="F22" i="4"/>
  <c r="E22" i="4"/>
  <c r="D22" i="4"/>
  <c r="J21" i="4"/>
  <c r="I21" i="4"/>
  <c r="H21" i="4"/>
  <c r="G21" i="4"/>
  <c r="F21" i="4"/>
  <c r="E21" i="4"/>
  <c r="D21" i="4"/>
  <c r="J19" i="4"/>
  <c r="I19" i="4"/>
  <c r="H19" i="4"/>
  <c r="G19" i="4"/>
  <c r="F19" i="4"/>
  <c r="E19" i="4"/>
  <c r="D19" i="4"/>
  <c r="J18" i="4"/>
  <c r="I18" i="4"/>
  <c r="H18" i="4"/>
  <c r="G18" i="4"/>
  <c r="F18" i="4"/>
  <c r="E18" i="4"/>
  <c r="D18" i="4"/>
  <c r="J17" i="4"/>
  <c r="I17" i="4"/>
  <c r="H17" i="4"/>
  <c r="G17" i="4"/>
  <c r="F17" i="4"/>
  <c r="E17" i="4"/>
  <c r="D17" i="4"/>
  <c r="G62" i="3"/>
  <c r="F62" i="3"/>
  <c r="E62" i="3"/>
  <c r="E61" i="3"/>
  <c r="E60" i="3"/>
  <c r="E59" i="3"/>
  <c r="E58" i="3"/>
  <c r="E57" i="3"/>
  <c r="E56" i="3"/>
  <c r="J50" i="3"/>
  <c r="I50" i="3"/>
  <c r="H50" i="3"/>
  <c r="G50" i="3"/>
  <c r="F50" i="3"/>
  <c r="E50" i="3"/>
  <c r="D50" i="3"/>
  <c r="J49" i="3"/>
  <c r="I49" i="3"/>
  <c r="H49" i="3"/>
  <c r="G49" i="3"/>
  <c r="F49" i="3"/>
  <c r="E49" i="3"/>
  <c r="D49" i="3"/>
  <c r="J44" i="3"/>
  <c r="I44" i="3"/>
  <c r="H44" i="3"/>
  <c r="G44" i="3"/>
  <c r="F44" i="3"/>
  <c r="E44" i="3"/>
  <c r="D44" i="3"/>
  <c r="J36" i="3"/>
  <c r="I36" i="3"/>
  <c r="H36" i="3"/>
  <c r="G36" i="3"/>
  <c r="F36" i="3"/>
  <c r="E36" i="3"/>
  <c r="D36" i="3"/>
  <c r="J31" i="3"/>
  <c r="I31" i="3"/>
  <c r="H31" i="3"/>
  <c r="G31" i="3"/>
  <c r="F31" i="3"/>
  <c r="E31" i="3"/>
  <c r="D31" i="3"/>
  <c r="J30" i="3"/>
  <c r="I30" i="3"/>
  <c r="H30" i="3"/>
  <c r="G30" i="3"/>
  <c r="F30" i="3"/>
  <c r="E30" i="3"/>
  <c r="D30" i="3"/>
  <c r="J26" i="3"/>
  <c r="I26" i="3"/>
  <c r="H26" i="3"/>
  <c r="G26" i="3"/>
  <c r="F26" i="3"/>
  <c r="E26" i="3"/>
  <c r="D26" i="3"/>
  <c r="M33" i="2"/>
  <c r="L33" i="2"/>
  <c r="K33" i="2"/>
  <c r="J33" i="2"/>
  <c r="I33" i="2"/>
  <c r="H33" i="2"/>
  <c r="G33" i="2"/>
  <c r="F33" i="2"/>
  <c r="E33" i="2"/>
  <c r="D33" i="2"/>
  <c r="C33" i="2"/>
  <c r="M29" i="2"/>
  <c r="L29" i="2"/>
  <c r="G29" i="2"/>
  <c r="M28" i="2"/>
  <c r="L28" i="2"/>
  <c r="G28" i="2"/>
  <c r="M27" i="2"/>
  <c r="L27" i="2"/>
  <c r="K27" i="2"/>
  <c r="J27" i="2"/>
  <c r="I27" i="2"/>
  <c r="H27" i="2"/>
  <c r="G27" i="2"/>
  <c r="F27" i="2"/>
  <c r="E27" i="2"/>
  <c r="D27" i="2"/>
  <c r="C27" i="2"/>
  <c r="M26" i="2"/>
  <c r="L26" i="2"/>
  <c r="G26" i="2"/>
  <c r="M25" i="2"/>
  <c r="L25" i="2"/>
  <c r="G25" i="2"/>
  <c r="M24" i="2"/>
  <c r="L24" i="2"/>
  <c r="K24" i="2"/>
  <c r="J24" i="2"/>
  <c r="I24" i="2"/>
  <c r="H24" i="2"/>
  <c r="G24" i="2"/>
  <c r="F24" i="2"/>
  <c r="E24" i="2"/>
  <c r="D24" i="2"/>
  <c r="C24" i="2"/>
  <c r="M23" i="2"/>
  <c r="L23" i="2"/>
  <c r="G23" i="2"/>
  <c r="M22" i="2"/>
  <c r="L22" i="2"/>
  <c r="G22" i="2"/>
  <c r="M21" i="2"/>
  <c r="L21" i="2"/>
  <c r="K21" i="2"/>
  <c r="J21" i="2"/>
  <c r="I21" i="2"/>
  <c r="H21" i="2"/>
  <c r="G21" i="2"/>
  <c r="F21" i="2"/>
  <c r="E21" i="2"/>
  <c r="D21" i="2"/>
  <c r="C21" i="2"/>
  <c r="M20" i="2"/>
  <c r="L20" i="2"/>
  <c r="G20" i="2"/>
  <c r="M19" i="2"/>
  <c r="L19" i="2"/>
  <c r="G19" i="2"/>
  <c r="M18" i="2"/>
  <c r="L18" i="2"/>
  <c r="K18" i="2"/>
  <c r="J18" i="2"/>
  <c r="I18" i="2"/>
  <c r="H18" i="2"/>
  <c r="G18" i="2"/>
  <c r="F18" i="2"/>
  <c r="E18" i="2"/>
  <c r="D18" i="2"/>
  <c r="C18" i="2"/>
  <c r="G23" i="1"/>
  <c r="F23" i="1"/>
  <c r="D23" i="1"/>
  <c r="G22" i="1"/>
  <c r="G21" i="1"/>
  <c r="G20" i="1"/>
  <c r="G19" i="1"/>
  <c r="G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7" authorId="0" shapeId="0" xr:uid="{00000000-0006-0000-0400-000001000000}">
      <text>
        <r>
          <rPr>
            <sz val="11"/>
            <color theme="1"/>
            <rFont val="Calibri"/>
            <scheme val="minor"/>
          </rPr>
          <t>======
ID#AAAB3Tq3r4c
Платформа социального предпринимательства    (2026-04-15 09:15:19)
Если объем/площадь не заполнены, удельные показатели останутся пустыми.</t>
        </r>
      </text>
    </comment>
    <comment ref="C34" authorId="0" shapeId="0" xr:uid="{00000000-0006-0000-0400-000002000000}">
      <text>
        <r>
          <rPr>
            <sz val="11"/>
            <color theme="1"/>
            <rFont val="Calibri"/>
            <scheme val="minor"/>
          </rPr>
          <t>======
ID#AAAB3Tq3r4Q
Платформа социального предпринимательства    (2026-04-15 07:39:16)
Сетевые (On-grid)
Нет накопления энергии
Инвертор синхронизируется с сетью
При пропадании сети — отключение (anti-islanding)
Гибридные (Hybrid)
Работа с сетью
Накопление энергии
Резервное питание
Управление потоками энергии (BESS-логика)
Автономные (Off-grid)
Солнечные панели
Контроллер заряда
Накопление энергии
Инвертор не синхронизируется с сетью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ZC86ptxhfY/uChcfx6e9/4NNiIg=="/>
    </ext>
  </extLst>
</comments>
</file>

<file path=xl/sharedStrings.xml><?xml version="1.0" encoding="utf-8"?>
<sst xmlns="http://schemas.openxmlformats.org/spreadsheetml/2006/main" count="226" uniqueCount="177">
  <si>
    <t>Наименование организации __________________________________________</t>
  </si>
  <si>
    <t>Лот конкурса №_____</t>
  </si>
  <si>
    <t xml:space="preserve">       Финансовые потребности, необходимые для реализации проекта / их источники </t>
  </si>
  <si>
    <t>№</t>
  </si>
  <si>
    <t>Вид расходов</t>
  </si>
  <si>
    <t xml:space="preserve">Безвозмездная финансовая поддержка (USD) </t>
  </si>
  <si>
    <t>Собственные источники (USD)</t>
  </si>
  <si>
    <t xml:space="preserve">Общая сумма,  (USD) </t>
  </si>
  <si>
    <t>Лот 1 (не менее 15%)</t>
  </si>
  <si>
    <t>Лот 2 (не менее 20%)</t>
  </si>
  <si>
    <r>
      <rPr>
        <sz val="11"/>
        <color theme="1"/>
        <rFont val="Arial"/>
      </rPr>
      <t>...</t>
    </r>
    <r>
      <rPr>
        <b/>
        <sz val="11"/>
        <color theme="1"/>
        <rFont val="Arial"/>
      </rPr>
      <t xml:space="preserve"> </t>
    </r>
  </si>
  <si>
    <t>Общая сумма</t>
  </si>
  <si>
    <t>Примечание :  обращаем внимание, что сумма со-финансирования должна быть не менее 15% (Лот 1) и не менее 20% (Лот 2)</t>
  </si>
  <si>
    <t>Прогноз доходов от продаж</t>
  </si>
  <si>
    <t>Наименование продукта/товара/услуги</t>
  </si>
  <si>
    <t>1-й год (ежеквартально)</t>
  </si>
  <si>
    <t>Всего 
2026</t>
  </si>
  <si>
    <t>2-й год (ежеквартально)</t>
  </si>
  <si>
    <t>Всего 
2027</t>
  </si>
  <si>
    <t>Всего</t>
  </si>
  <si>
    <t>Товар/Услуга 1 (USD)</t>
  </si>
  <si>
    <t>количество (шт/ кг/лит/ или др. ед. измерения)</t>
  </si>
  <si>
    <t xml:space="preserve"> цена  (USD)</t>
  </si>
  <si>
    <t>Товар/Услуга 2 (USD)</t>
  </si>
  <si>
    <t>Товар/Услуга 3 (USD)</t>
  </si>
  <si>
    <t>Товар/Услуга 4 (USD)</t>
  </si>
  <si>
    <t xml:space="preserve">Прогноз расходов  </t>
  </si>
  <si>
    <t xml:space="preserve">Кварталы </t>
  </si>
  <si>
    <t xml:space="preserve">прямые материальные затраты </t>
  </si>
  <si>
    <t>сырье и материалы (питание, дезинфекция0</t>
  </si>
  <si>
    <t xml:space="preserve">сопутствующие материалы </t>
  </si>
  <si>
    <t>электроэнергия</t>
  </si>
  <si>
    <t>горючесмазочные материалы</t>
  </si>
  <si>
    <t>затраты на оплату труда</t>
  </si>
  <si>
    <t>единый социальный налог</t>
  </si>
  <si>
    <t>другие прямые затраты</t>
  </si>
  <si>
    <t xml:space="preserve">Всего прямых материальных затрат </t>
  </si>
  <si>
    <t xml:space="preserve">Непрямые/ косвенные материальные затраты </t>
  </si>
  <si>
    <t xml:space="preserve">амортизация основных срдств </t>
  </si>
  <si>
    <t>содержание и ремонт (за исключением капитализируемых затрат по ремонту) долгосрочных нематериальных и материальных активов, малоценных и быстроизнашивающихся предметов административного назначения</t>
  </si>
  <si>
    <t>Всего косвенных затрат</t>
  </si>
  <si>
    <t>Всего затрат/себестоимость  (стр. 8 + стр.11)</t>
  </si>
  <si>
    <t>Расходы на реализацию</t>
  </si>
  <si>
    <t>Расходы на материалы, используемые в процессе продажи продукции/товаров (упаковка, этикетирование, хранение, обслуживание и др.)</t>
  </si>
  <si>
    <t xml:space="preserve">Расходы на транспортировку и отгрузку продукции/товаров </t>
  </si>
  <si>
    <t>другие коммерческие расходы  (реклама продукции или услуг)</t>
  </si>
  <si>
    <t>Всего расходов на реализацию</t>
  </si>
  <si>
    <t>Административные расходы</t>
  </si>
  <si>
    <t>Расходы на административный персонал</t>
  </si>
  <si>
    <t>взносы обязательного государственного социального страхования</t>
  </si>
  <si>
    <t xml:space="preserve">телефон, Internet </t>
  </si>
  <si>
    <t>командировки</t>
  </si>
  <si>
    <t>налоги и сборы</t>
  </si>
  <si>
    <t>другие административные расходы</t>
  </si>
  <si>
    <t>Всего административных расходов</t>
  </si>
  <si>
    <t>Другие расходы операционной деятельности</t>
  </si>
  <si>
    <t xml:space="preserve">выплата дивидентов </t>
  </si>
  <si>
    <t xml:space="preserve">расходы по бракованной продукции и аннулированным производственным заказам </t>
  </si>
  <si>
    <t>другие операционные расходы</t>
  </si>
  <si>
    <t>Всего операционных расходов</t>
  </si>
  <si>
    <t>ИТОГО  (стр.12 + стр.16 + стр.23 + стр.27)</t>
  </si>
  <si>
    <t>Фонд заработной платы</t>
  </si>
  <si>
    <t>Персонал</t>
  </si>
  <si>
    <t>Форма найма</t>
  </si>
  <si>
    <t>заработная плата</t>
  </si>
  <si>
    <t>кол-во работников</t>
  </si>
  <si>
    <t>Год 1</t>
  </si>
  <si>
    <t>Год 2</t>
  </si>
  <si>
    <t>Год 3</t>
  </si>
  <si>
    <t>ИТОГО</t>
  </si>
  <si>
    <t>отчисления на обязательное социальное страхование (25%)</t>
  </si>
  <si>
    <t>Итого</t>
  </si>
  <si>
    <t xml:space="preserve"> </t>
  </si>
  <si>
    <t>Прогноз прибылей и убытков</t>
  </si>
  <si>
    <t>Показатель</t>
  </si>
  <si>
    <t>Кварталы</t>
  </si>
  <si>
    <t>1.</t>
  </si>
  <si>
    <r>
      <rPr>
        <b/>
        <sz val="10"/>
        <color theme="1"/>
        <rFont val="Arial"/>
      </rPr>
      <t xml:space="preserve">Доходы от продаж </t>
    </r>
    <r>
      <rPr>
        <sz val="10"/>
        <color theme="1"/>
        <rFont val="Arial"/>
      </rPr>
      <t>(итоговая строка табл 2)</t>
    </r>
  </si>
  <si>
    <t>2.</t>
  </si>
  <si>
    <r>
      <rPr>
        <sz val="10"/>
        <color theme="1"/>
        <rFont val="Arial"/>
      </rPr>
      <t xml:space="preserve">Себестоимость продаж </t>
    </r>
    <r>
      <rPr>
        <sz val="10"/>
        <color theme="1"/>
        <rFont val="Arial"/>
      </rPr>
      <t>(12 строка табл. 3)</t>
    </r>
  </si>
  <si>
    <t>3.</t>
  </si>
  <si>
    <r>
      <rPr>
        <b/>
        <sz val="10"/>
        <color theme="1"/>
        <rFont val="Arial"/>
      </rPr>
      <t>Чистая прибыль (убыток)</t>
    </r>
    <r>
      <rPr>
        <sz val="10"/>
        <color theme="1"/>
        <rFont val="Arial"/>
      </rPr>
      <t xml:space="preserve">  (стр. 1 – стр. 2)</t>
    </r>
  </si>
  <si>
    <t>4.</t>
  </si>
  <si>
    <t>Другие доходы от операционной деятельности</t>
  </si>
  <si>
    <t>5.</t>
  </si>
  <si>
    <t>Расходы на реализацию (16 строка табл. 3)</t>
  </si>
  <si>
    <t>6.</t>
  </si>
  <si>
    <t>Административные расходы (23 строка табл. 3)</t>
  </si>
  <si>
    <t>7.</t>
  </si>
  <si>
    <t>Другие расходы от операционной деятельности (27 строка табл. 3)</t>
  </si>
  <si>
    <t>8.</t>
  </si>
  <si>
    <r>
      <rPr>
        <b/>
        <sz val="10"/>
        <color theme="1"/>
        <rFont val="Arial"/>
      </rPr>
      <t>Результат от операционной деятельности: прибыль (убыток)</t>
    </r>
    <r>
      <rPr>
        <sz val="10"/>
        <color theme="1"/>
        <rFont val="Arial"/>
      </rPr>
      <t xml:space="preserve"> (стр. 3 + стр. 4 – стр. 5 – стр. 6 – стр. 7)</t>
    </r>
  </si>
  <si>
    <t>9.</t>
  </si>
  <si>
    <t xml:space="preserve">Результат от других видов деятельности: прибыль (убыток) </t>
  </si>
  <si>
    <t>10.</t>
  </si>
  <si>
    <r>
      <rPr>
        <b/>
        <sz val="10"/>
        <color theme="1"/>
        <rFont val="Arial"/>
      </rPr>
      <t xml:space="preserve">Прибыль (убыток) до налогообложения  </t>
    </r>
    <r>
      <rPr>
        <sz val="10"/>
        <color theme="1"/>
        <rFont val="Arial"/>
      </rPr>
      <t>(стр.8 + стр. 9)</t>
    </r>
  </si>
  <si>
    <t>11.</t>
  </si>
  <si>
    <t>Расходы по налогу на доходы</t>
  </si>
  <si>
    <t>12.</t>
  </si>
  <si>
    <r>
      <rPr>
        <b/>
        <sz val="10"/>
        <color theme="1"/>
        <rFont val="Arial"/>
      </rPr>
      <t xml:space="preserve">Чистая прибыль (чистый убыток) отчетного периода </t>
    </r>
    <r>
      <rPr>
        <sz val="10"/>
        <color theme="1"/>
        <rFont val="Arial"/>
      </rPr>
      <t>(стр.10 - стр.11)</t>
    </r>
    <r>
      <rPr>
        <b/>
        <sz val="10"/>
        <color theme="1"/>
        <rFont val="Arial"/>
      </rPr>
      <t xml:space="preserve">
</t>
    </r>
  </si>
  <si>
    <t>Лот конкурса № 1</t>
  </si>
  <si>
    <t>Площадь, м²</t>
  </si>
  <si>
    <t>Годовой объем производства / услуг</t>
  </si>
  <si>
    <t>Исходное энергопотребление</t>
  </si>
  <si>
    <t>Вид ресурса</t>
  </si>
  <si>
    <t>Потребление</t>
  </si>
  <si>
    <t>Ед.</t>
  </si>
  <si>
    <t>Стоимость, USD</t>
  </si>
  <si>
    <t>Тариф</t>
  </si>
  <si>
    <t>Доля в энергозатратах</t>
  </si>
  <si>
    <t>Удельный показатель</t>
  </si>
  <si>
    <t>Комментарий</t>
  </si>
  <si>
    <t/>
  </si>
  <si>
    <t>Электроэнергия</t>
  </si>
  <si>
    <t>kWh</t>
  </si>
  <si>
    <t>Газ / топливо</t>
  </si>
  <si>
    <t>м3 / т / kWh</t>
  </si>
  <si>
    <t>Тепло</t>
  </si>
  <si>
    <t>Гкал / kWh</t>
  </si>
  <si>
    <t>Вода</t>
  </si>
  <si>
    <t>м3</t>
  </si>
  <si>
    <t>Детализация потребления энергоресурсов (12 месяцев)</t>
  </si>
  <si>
    <t>Ресурс</t>
  </si>
  <si>
    <t>Стоимость (USD/год)</t>
  </si>
  <si>
    <t>Тариф (USD/ед.)</t>
  </si>
  <si>
    <t>Фактор CO₂ (кг/ед.)</t>
  </si>
  <si>
    <t>Если ресурс учитывается не в kWh, скорректируйте фактор CO₂ под вашу единицу.</t>
  </si>
  <si>
    <t>Возобновляемые источники энергии</t>
  </si>
  <si>
    <t>Тип ВИЭ</t>
  </si>
  <si>
    <t>Мощность (кВт)</t>
  </si>
  <si>
    <t>Годовая генерация (kWh)</t>
  </si>
  <si>
    <t>% покрытия потребностей</t>
  </si>
  <si>
    <t>Режим работы</t>
  </si>
  <si>
    <t>Наличие технических условий / примечание</t>
  </si>
  <si>
    <t>Расчет энергетического эффекта — свод по ресурсам</t>
  </si>
  <si>
    <t>До проекта: потребление</t>
  </si>
  <si>
    <t>После проекта: потребление</t>
  </si>
  <si>
    <t>Экономия</t>
  </si>
  <si>
    <t>Экономия %</t>
  </si>
  <si>
    <t>До проекта: стоимость</t>
  </si>
  <si>
    <t>После проекта: стоимость</t>
  </si>
  <si>
    <t>Экономия затрат</t>
  </si>
  <si>
    <t>Итого энергозатраты до проекта</t>
  </si>
  <si>
    <t>Ключевые показатели</t>
  </si>
  <si>
    <t>Итого энергозатраты после проекта</t>
  </si>
  <si>
    <t>Снижение энергопотребления электроэнергии (%)</t>
  </si>
  <si>
    <t>Экономия затрат (USD/год)</t>
  </si>
  <si>
    <t>Снижение затрат (%)</t>
  </si>
  <si>
    <t>Снижение энергоемкости (%)</t>
  </si>
  <si>
    <t>Расчет снижения выбросов CO₂</t>
  </si>
  <si>
    <t>Метод: Emission Factor Method. По умолчанию: электроэнергия 0,40 кг CO₂/кВт·ч; газ/топливо 0,24 кг CO₂/ед. только если ваша единица уже приведена к kWh. Если учет ведется в м³/т/Гкал — скорректируйте фактор в первой таблице на листе "Оценка энергоэффективности"</t>
  </si>
  <si>
    <t>До проекта</t>
  </si>
  <si>
    <t>После проекта</t>
  </si>
  <si>
    <t>Фактор CO₂</t>
  </si>
  <si>
    <t>CO₂ до, т/год</t>
  </si>
  <si>
    <t>CO₂ после, т/год</t>
  </si>
  <si>
    <t>Снижение, т/год</t>
  </si>
  <si>
    <t>Газ/топливо</t>
  </si>
  <si>
    <t>CO₂ до проекта, т/год</t>
  </si>
  <si>
    <t>CO₂ после проекта, т/год</t>
  </si>
  <si>
    <t>Снижение CO₂, т/год</t>
  </si>
  <si>
    <t>Снижение CO₂, %</t>
  </si>
  <si>
    <t>Стоимость проекта, USD</t>
  </si>
  <si>
    <t>Стоимость снижения 1 т CO₂, USD/т</t>
  </si>
  <si>
    <t>Лот конкурса № 2</t>
  </si>
  <si>
    <t>Потребление энергоресурсов (старое оборудование)</t>
  </si>
  <si>
    <t>Потребление энергоресурсов (новое оборудование)</t>
  </si>
  <si>
    <t>Потребление энергоресурсов в месяц (новое оборудование)</t>
  </si>
  <si>
    <t>Потребление энергоресурсов в месяц (старое оборудование)</t>
  </si>
  <si>
    <t>Разница в потреблении энергоресурсов в месяц</t>
  </si>
  <si>
    <t>Оборудование 1</t>
  </si>
  <si>
    <t>Оборудование 2</t>
  </si>
  <si>
    <t>Оборудование 3</t>
  </si>
  <si>
    <t>....</t>
  </si>
  <si>
    <t>Производительность 1 день (старое оборудование)</t>
  </si>
  <si>
    <t>Производительность 1 день (новое оборудование)</t>
  </si>
  <si>
    <t>Процент увеличения производительности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</si>
</sst>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[Red]\(#,##0.0\)"/>
    <numFmt numFmtId="165" formatCode="0.0%"/>
    <numFmt numFmtId="166" formatCode="0.000"/>
  </numFmts>
  <fonts count="26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Open Sans"/>
    </font>
    <font>
      <sz val="11"/>
      <color rgb="FFFF0000"/>
      <name val="Arial"/>
    </font>
    <font>
      <b/>
      <sz val="11"/>
      <color theme="1"/>
      <name val="Arial"/>
    </font>
    <font>
      <sz val="11"/>
      <name val="Calibri"/>
    </font>
    <font>
      <b/>
      <sz val="9"/>
      <color theme="1"/>
      <name val="Arial"/>
    </font>
    <font>
      <b/>
      <sz val="10"/>
      <color theme="0"/>
      <name val="Arial"/>
    </font>
    <font>
      <b/>
      <sz val="10"/>
      <color rgb="FFFFFFFF"/>
      <name val="Arial"/>
    </font>
    <font>
      <sz val="10"/>
      <color theme="1"/>
      <name val="Arial"/>
    </font>
    <font>
      <sz val="10"/>
      <color rgb="FFFFFFFF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b/>
      <sz val="11"/>
      <color rgb="FF003399"/>
      <name val="Arial"/>
    </font>
    <font>
      <b/>
      <sz val="10"/>
      <color theme="9"/>
      <name val="Arial"/>
    </font>
    <font>
      <sz val="11"/>
      <color theme="1"/>
      <name val="Arial Narrow"/>
    </font>
    <font>
      <b/>
      <sz val="11"/>
      <color rgb="FF366092"/>
      <name val="Arial"/>
    </font>
    <font>
      <sz val="9"/>
      <color rgb="FFFFFFFF"/>
      <name val="Arial"/>
    </font>
    <font>
      <sz val="10"/>
      <color rgb="FFFF0000"/>
      <name val="Arial"/>
    </font>
    <font>
      <i/>
      <sz val="11"/>
      <color rgb="FF666666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rgb="FF666666"/>
      <name val="Calibri"/>
    </font>
    <font>
      <sz val="11"/>
      <color rgb="FF0000FF"/>
      <name val="Calibri"/>
    </font>
    <font>
      <b/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DDD9C3"/>
        <bgColor rgb="FFDDD9C3"/>
      </patternFill>
    </fill>
    <fill>
      <patternFill patternType="solid">
        <fgColor rgb="FFC4BD97"/>
        <bgColor rgb="FFC4BD97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EAF2FF"/>
        <bgColor rgb="FFEAF2FF"/>
      </patternFill>
    </fill>
    <fill>
      <patternFill patternType="solid">
        <fgColor rgb="FFFFFFFF"/>
        <bgColor rgb="FFFFFFFF"/>
      </patternFill>
    </fill>
    <fill>
      <patternFill patternType="solid">
        <fgColor rgb="FFD9EAF7"/>
        <bgColor rgb="FFD9EAF7"/>
      </patternFill>
    </fill>
    <fill>
      <patternFill patternType="solid">
        <fgColor rgb="FFE7E6E6"/>
        <bgColor rgb="FFE7E6E6"/>
      </patternFill>
    </fill>
    <fill>
      <patternFill patternType="solid">
        <fgColor rgb="FFFCE4D6"/>
        <bgColor rgb="FFFCE4D6"/>
      </patternFill>
    </fill>
    <fill>
      <patternFill patternType="solid">
        <fgColor rgb="FFD9EDEB"/>
        <bgColor rgb="FFD9EDEB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 style="thin">
        <color rgb="FFB7B7B7"/>
      </right>
      <top/>
      <bottom/>
      <diagonal/>
    </border>
    <border>
      <left/>
      <right/>
      <top style="thin">
        <color rgb="FFB7B7B7"/>
      </top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6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/>
    <xf numFmtId="0" fontId="4" fillId="0" borderId="5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7" fillId="2" borderId="5" xfId="0" applyFont="1" applyFill="1" applyBorder="1"/>
    <xf numFmtId="0" fontId="11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9" fillId="3" borderId="5" xfId="0" applyFont="1" applyFill="1" applyBorder="1"/>
    <xf numFmtId="0" fontId="12" fillId="3" borderId="5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/>
    <xf numFmtId="0" fontId="12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9" fillId="0" borderId="0" xfId="0" applyFont="1"/>
    <xf numFmtId="0" fontId="13" fillId="0" borderId="0" xfId="0" applyFont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4" fontId="11" fillId="6" borderId="5" xfId="0" applyNumberFormat="1" applyFont="1" applyFill="1" applyBorder="1" applyAlignment="1">
      <alignment horizontal="center" vertical="center" wrapText="1"/>
    </xf>
    <xf numFmtId="3" fontId="11" fillId="6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16" fillId="0" borderId="0" xfId="0" applyFont="1"/>
    <xf numFmtId="0" fontId="7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11" fillId="0" borderId="5" xfId="0" applyFont="1" applyBorder="1"/>
    <xf numFmtId="0" fontId="9" fillId="5" borderId="5" xfId="0" applyFont="1" applyFill="1" applyBorder="1" applyAlignment="1">
      <alignment horizontal="right" vertical="center" wrapText="1"/>
    </xf>
    <xf numFmtId="0" fontId="9" fillId="0" borderId="5" xfId="0" applyFont="1" applyBorder="1" applyAlignment="1">
      <alignment horizontal="right"/>
    </xf>
    <xf numFmtId="0" fontId="18" fillId="5" borderId="5" xfId="0" applyFont="1" applyFill="1" applyBorder="1" applyAlignment="1">
      <alignment horizontal="righ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19" fillId="6" borderId="16" xfId="0" applyFont="1" applyFill="1" applyBorder="1" applyAlignment="1">
      <alignment vertical="top" wrapText="1"/>
    </xf>
    <xf numFmtId="164" fontId="20" fillId="7" borderId="16" xfId="0" applyNumberFormat="1" applyFont="1" applyFill="1" applyBorder="1" applyAlignment="1">
      <alignment vertical="top"/>
    </xf>
    <xf numFmtId="0" fontId="21" fillId="8" borderId="0" xfId="0" applyFont="1" applyFill="1"/>
    <xf numFmtId="0" fontId="19" fillId="8" borderId="0" xfId="0" applyFont="1" applyFill="1" applyAlignment="1">
      <alignment vertical="top" wrapText="1"/>
    </xf>
    <xf numFmtId="164" fontId="20" fillId="8" borderId="0" xfId="0" applyNumberFormat="1" applyFont="1" applyFill="1" applyAlignment="1">
      <alignment vertical="top"/>
    </xf>
    <xf numFmtId="0" fontId="22" fillId="9" borderId="20" xfId="0" applyFont="1" applyFill="1" applyBorder="1" applyAlignment="1">
      <alignment vertical="top" wrapText="1"/>
    </xf>
    <xf numFmtId="0" fontId="22" fillId="9" borderId="19" xfId="0" applyFont="1" applyFill="1" applyBorder="1" applyAlignment="1">
      <alignment vertical="top" wrapText="1"/>
    </xf>
    <xf numFmtId="0" fontId="22" fillId="9" borderId="18" xfId="0" applyFont="1" applyFill="1" applyBorder="1" applyAlignment="1">
      <alignment vertical="top" wrapText="1"/>
    </xf>
    <xf numFmtId="0" fontId="20" fillId="8" borderId="21" xfId="0" applyFont="1" applyFill="1" applyBorder="1" applyAlignment="1">
      <alignment vertical="top"/>
    </xf>
    <xf numFmtId="0" fontId="23" fillId="10" borderId="20" xfId="0" applyFont="1" applyFill="1" applyBorder="1" applyAlignment="1">
      <alignment vertical="top" wrapText="1"/>
    </xf>
    <xf numFmtId="164" fontId="20" fillId="7" borderId="19" xfId="0" applyNumberFormat="1" applyFont="1" applyFill="1" applyBorder="1" applyAlignment="1">
      <alignment vertical="top"/>
    </xf>
    <xf numFmtId="0" fontId="24" fillId="7" borderId="19" xfId="0" applyFont="1" applyFill="1" applyBorder="1" applyAlignment="1">
      <alignment vertical="top" wrapText="1"/>
    </xf>
    <xf numFmtId="40" fontId="20" fillId="8" borderId="19" xfId="0" applyNumberFormat="1" applyFont="1" applyFill="1" applyBorder="1" applyAlignment="1">
      <alignment vertical="top"/>
    </xf>
    <xf numFmtId="165" fontId="20" fillId="8" borderId="19" xfId="0" applyNumberFormat="1" applyFont="1" applyFill="1" applyBorder="1" applyAlignment="1">
      <alignment vertical="top"/>
    </xf>
    <xf numFmtId="164" fontId="20" fillId="8" borderId="19" xfId="0" applyNumberFormat="1" applyFont="1" applyFill="1" applyBorder="1" applyAlignment="1">
      <alignment vertical="top"/>
    </xf>
    <xf numFmtId="0" fontId="20" fillId="7" borderId="19" xfId="0" applyFont="1" applyFill="1" applyBorder="1" applyAlignment="1">
      <alignment vertical="top"/>
    </xf>
    <xf numFmtId="0" fontId="20" fillId="0" borderId="0" xfId="0" applyFont="1"/>
    <xf numFmtId="0" fontId="20" fillId="7" borderId="22" xfId="0" applyFont="1" applyFill="1" applyBorder="1" applyAlignment="1">
      <alignment vertical="top"/>
    </xf>
    <xf numFmtId="0" fontId="19" fillId="8" borderId="23" xfId="0" applyFont="1" applyFill="1" applyBorder="1" applyAlignment="1">
      <alignment vertical="top" wrapText="1"/>
    </xf>
    <xf numFmtId="0" fontId="20" fillId="9" borderId="19" xfId="0" applyFont="1" applyFill="1" applyBorder="1" applyAlignment="1">
      <alignment vertical="top"/>
    </xf>
    <xf numFmtId="0" fontId="24" fillId="8" borderId="19" xfId="0" applyFont="1" applyFill="1" applyBorder="1" applyAlignment="1">
      <alignment vertical="top" wrapText="1"/>
    </xf>
    <xf numFmtId="166" fontId="24" fillId="7" borderId="19" xfId="0" applyNumberFormat="1" applyFont="1" applyFill="1" applyBorder="1" applyAlignment="1">
      <alignment horizontal="right" vertical="top" wrapText="1"/>
    </xf>
    <xf numFmtId="0" fontId="20" fillId="6" borderId="19" xfId="0" applyFont="1" applyFill="1" applyBorder="1" applyAlignment="1">
      <alignment vertical="top"/>
    </xf>
    <xf numFmtId="0" fontId="20" fillId="0" borderId="22" xfId="0" applyFont="1" applyBorder="1"/>
    <xf numFmtId="0" fontId="20" fillId="0" borderId="18" xfId="0" applyFont="1" applyBorder="1"/>
    <xf numFmtId="0" fontId="19" fillId="6" borderId="20" xfId="0" applyFont="1" applyFill="1" applyBorder="1" applyAlignment="1">
      <alignment vertical="top" wrapText="1"/>
    </xf>
    <xf numFmtId="38" fontId="20" fillId="0" borderId="19" xfId="0" applyNumberFormat="1" applyFont="1" applyBorder="1" applyAlignment="1">
      <alignment horizontal="right" vertical="top" wrapText="1"/>
    </xf>
    <xf numFmtId="9" fontId="20" fillId="0" borderId="19" xfId="0" applyNumberFormat="1" applyFont="1" applyBorder="1" applyAlignment="1">
      <alignment vertical="top"/>
    </xf>
    <xf numFmtId="164" fontId="20" fillId="8" borderId="19" xfId="0" applyNumberFormat="1" applyFont="1" applyFill="1" applyBorder="1" applyAlignment="1">
      <alignment horizontal="right" vertical="top" wrapText="1"/>
    </xf>
    <xf numFmtId="40" fontId="20" fillId="8" borderId="19" xfId="0" applyNumberFormat="1" applyFont="1" applyFill="1" applyBorder="1" applyAlignment="1">
      <alignment horizontal="right" vertical="top" wrapText="1"/>
    </xf>
    <xf numFmtId="0" fontId="19" fillId="6" borderId="19" xfId="0" applyFont="1" applyFill="1" applyBorder="1" applyAlignment="1">
      <alignment vertical="top" wrapText="1"/>
    </xf>
    <xf numFmtId="165" fontId="20" fillId="12" borderId="19" xfId="0" applyNumberFormat="1" applyFont="1" applyFill="1" applyBorder="1" applyAlignment="1">
      <alignment vertical="top"/>
    </xf>
    <xf numFmtId="166" fontId="20" fillId="8" borderId="19" xfId="0" applyNumberFormat="1" applyFont="1" applyFill="1" applyBorder="1" applyAlignment="1">
      <alignment horizontal="right" vertical="top" wrapText="1"/>
    </xf>
    <xf numFmtId="0" fontId="7" fillId="2" borderId="5" xfId="0" applyFont="1" applyFill="1" applyBorder="1" applyAlignment="1">
      <alignment horizontal="center" wrapText="1"/>
    </xf>
    <xf numFmtId="0" fontId="25" fillId="2" borderId="5" xfId="0" applyFont="1" applyFill="1" applyBorder="1" applyAlignment="1">
      <alignment horizontal="center" wrapText="1"/>
    </xf>
    <xf numFmtId="0" fontId="21" fillId="0" borderId="5" xfId="0" applyFont="1" applyBorder="1"/>
    <xf numFmtId="9" fontId="21" fillId="0" borderId="5" xfId="0" applyNumberFormat="1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22" fillId="9" borderId="17" xfId="0" applyFont="1" applyFill="1" applyBorder="1" applyAlignment="1">
      <alignment wrapText="1"/>
    </xf>
    <xf numFmtId="0" fontId="20" fillId="11" borderId="17" xfId="0" applyFont="1" applyFill="1" applyBorder="1" applyAlignment="1">
      <alignment vertical="top" wrapText="1"/>
    </xf>
    <xf numFmtId="0" fontId="22" fillId="9" borderId="24" xfId="0" applyFont="1" applyFill="1" applyBorder="1" applyAlignment="1">
      <alignment wrapText="1"/>
    </xf>
    <xf numFmtId="0" fontId="20" fillId="11" borderId="18" xfId="0" applyFont="1" applyFill="1" applyBorder="1" applyAlignment="1">
      <alignment vertical="top" wrapText="1"/>
    </xf>
    <xf numFmtId="0" fontId="22" fillId="9" borderId="18" xfId="0" applyFont="1" applyFill="1" applyBorder="1" applyAlignment="1">
      <alignment wrapText="1"/>
    </xf>
    <xf numFmtId="0" fontId="1" fillId="0" borderId="0" xfId="0" applyFont="1" applyAlignment="1"/>
    <xf numFmtId="0" fontId="0" fillId="0" borderId="0" xfId="0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/>
    <xf numFmtId="0" fontId="5" fillId="0" borderId="25" xfId="0" applyFont="1" applyBorder="1" applyAlignment="1"/>
    <xf numFmtId="0" fontId="5" fillId="0" borderId="2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552450</xdr:colOff>
      <xdr:row>0</xdr:row>
      <xdr:rowOff>0</xdr:rowOff>
    </xdr:from>
    <xdr:ext cx="6734175" cy="1238250"/>
    <xdr:pic>
      <xdr:nvPicPr>
        <xdr:cNvPr id="2" name="image1.png" title="I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542925</xdr:colOff>
      <xdr:row>0</xdr:row>
      <xdr:rowOff>66675</xdr:rowOff>
    </xdr:from>
    <xdr:ext cx="6734175" cy="1238250"/>
    <xdr:pic>
      <xdr:nvPicPr>
        <xdr:cNvPr id="2" name="image1.png" title="Imagin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0</xdr:row>
          <xdr:rowOff>19050</xdr:rowOff>
        </xdr:from>
        <xdr:to>
          <xdr:col>9</xdr:col>
          <xdr:colOff>47625</xdr:colOff>
          <xdr:row>9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7CC2EC3-C7E8-56B8-F89A-D8AA777BB1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0</xdr:row>
      <xdr:rowOff>76200</xdr:rowOff>
    </xdr:from>
    <xdr:ext cx="6734175" cy="1238250"/>
    <xdr:pic>
      <xdr:nvPicPr>
        <xdr:cNvPr id="2" name="image1.png" title="Imagin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1238250</xdr:colOff>
      <xdr:row>0</xdr:row>
      <xdr:rowOff>66675</xdr:rowOff>
    </xdr:from>
    <xdr:ext cx="6734175" cy="1238250"/>
    <xdr:pic>
      <xdr:nvPicPr>
        <xdr:cNvPr id="2" name="image1.png" title="Imagin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638175</xdr:colOff>
      <xdr:row>0</xdr:row>
      <xdr:rowOff>66675</xdr:rowOff>
    </xdr:from>
    <xdr:ext cx="6734175" cy="1238250"/>
    <xdr:pic>
      <xdr:nvPicPr>
        <xdr:cNvPr id="2" name="image1.png" title="Imagin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Word_Document1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2.png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11"/>
  <sheetViews>
    <sheetView tabSelected="1" workbookViewId="0"/>
  </sheetViews>
  <sheetFormatPr defaultColWidth="14.42578125" defaultRowHeight="15" customHeight="1"/>
  <cols>
    <col min="1" max="1" width="4.42578125" customWidth="1"/>
    <col min="2" max="2" width="8.5703125" customWidth="1"/>
    <col min="3" max="3" width="32.5703125" customWidth="1"/>
    <col min="4" max="4" width="22.5703125" customWidth="1"/>
    <col min="5" max="6" width="20.42578125" customWidth="1"/>
    <col min="7" max="7" width="18.5703125" customWidth="1"/>
    <col min="8" max="27" width="8.5703125" customWidth="1"/>
  </cols>
  <sheetData>
    <row r="1" spans="1:27" ht="13.5" customHeight="1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3.5" customHeight="1">
      <c r="A2" s="1"/>
      <c r="B2" s="4"/>
      <c r="C2" s="5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2.75" customHeight="1">
      <c r="A3" s="1"/>
      <c r="B3" s="2"/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2.75" customHeight="1">
      <c r="A4" s="1"/>
      <c r="B4" s="2"/>
      <c r="C4" s="2"/>
      <c r="D4" s="2"/>
      <c r="E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2.75" customHeight="1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2.75" customHeight="1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2.75" customHeight="1">
      <c r="A7" s="1"/>
      <c r="B7" s="2"/>
      <c r="C7" s="2"/>
      <c r="D7" s="2"/>
      <c r="E7" s="2"/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2.75" customHeight="1">
      <c r="A8" s="1"/>
      <c r="B8" s="2"/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2.75" customHeight="1">
      <c r="A9" s="1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2.75" customHeight="1">
      <c r="A10" s="1"/>
      <c r="B10" s="1" t="s">
        <v>0</v>
      </c>
      <c r="C10" s="1"/>
      <c r="D10" s="1"/>
      <c r="E10" s="1"/>
      <c r="F10" s="1"/>
      <c r="G10" s="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3.5" customHeight="1">
      <c r="A11" s="1"/>
      <c r="B11" s="1"/>
      <c r="C11" s="1"/>
      <c r="D11" s="1"/>
      <c r="E11" s="1"/>
      <c r="F11" s="1"/>
      <c r="G11" s="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3.5" customHeight="1">
      <c r="A12" s="1"/>
      <c r="B12" s="115" t="s">
        <v>1</v>
      </c>
      <c r="C12" s="116"/>
      <c r="D12" s="116"/>
      <c r="E12" s="116"/>
      <c r="F12" s="116"/>
      <c r="G12" s="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customHeight="1">
      <c r="A13" s="1"/>
      <c r="B13" s="6"/>
      <c r="C13" s="1"/>
      <c r="D13" s="2"/>
      <c r="E13" s="1"/>
      <c r="F13" s="1"/>
      <c r="G13" s="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>
      <c r="A14" s="1"/>
      <c r="B14" s="6" t="s">
        <v>2</v>
      </c>
      <c r="C14" s="1"/>
      <c r="D14" s="2"/>
      <c r="E14" s="1"/>
      <c r="F14" s="1"/>
      <c r="G14" s="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3.5" customHeight="1">
      <c r="A15" s="1"/>
      <c r="B15" s="1"/>
      <c r="C15" s="1"/>
      <c r="D15" s="1"/>
      <c r="E15" s="1"/>
      <c r="F15" s="1"/>
      <c r="G15" s="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3.5" customHeight="1">
      <c r="A16" s="1"/>
      <c r="B16" s="98" t="s">
        <v>3</v>
      </c>
      <c r="C16" s="98" t="s">
        <v>4</v>
      </c>
      <c r="D16" s="98" t="s">
        <v>5</v>
      </c>
      <c r="E16" s="99" t="s">
        <v>6</v>
      </c>
      <c r="F16" s="117"/>
      <c r="G16" s="98" t="s">
        <v>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27" customHeight="1">
      <c r="A17" s="1"/>
      <c r="B17" s="118"/>
      <c r="C17" s="118"/>
      <c r="D17" s="118"/>
      <c r="E17" s="7" t="s">
        <v>8</v>
      </c>
      <c r="F17" s="7" t="s">
        <v>9</v>
      </c>
      <c r="G17" s="118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3.5" customHeight="1">
      <c r="A18" s="1"/>
      <c r="B18" s="8">
        <v>1</v>
      </c>
      <c r="C18" s="9"/>
      <c r="D18" s="9"/>
      <c r="E18" s="1"/>
      <c r="F18" s="10"/>
      <c r="G18" s="11">
        <f t="shared" ref="G18:G22" si="0">D18+F18</f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3.5" customHeight="1">
      <c r="A19" s="1"/>
      <c r="B19" s="8">
        <v>2</v>
      </c>
      <c r="C19" s="9"/>
      <c r="D19" s="9"/>
      <c r="E19" s="9"/>
      <c r="F19" s="9"/>
      <c r="G19" s="11">
        <f t="shared" si="0"/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3.5" customHeight="1">
      <c r="A20" s="1"/>
      <c r="B20" s="8">
        <v>3</v>
      </c>
      <c r="C20" s="9"/>
      <c r="D20" s="9"/>
      <c r="E20" s="9"/>
      <c r="F20" s="9"/>
      <c r="G20" s="11">
        <f t="shared" si="0"/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3.5" customHeight="1">
      <c r="A21" s="1"/>
      <c r="B21" s="8">
        <v>4</v>
      </c>
      <c r="C21" s="9"/>
      <c r="D21" s="9"/>
      <c r="E21" s="9"/>
      <c r="F21" s="9"/>
      <c r="G21" s="11">
        <f t="shared" si="0"/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3.5" customHeight="1">
      <c r="A22" s="1"/>
      <c r="B22" s="8" t="s">
        <v>10</v>
      </c>
      <c r="C22" s="9"/>
      <c r="D22" s="9"/>
      <c r="E22" s="9"/>
      <c r="F22" s="9"/>
      <c r="G22" s="11">
        <f t="shared" si="0"/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3.5" customHeight="1">
      <c r="A23" s="1"/>
      <c r="B23" s="9"/>
      <c r="C23" s="11" t="s">
        <v>11</v>
      </c>
      <c r="D23" s="11">
        <f>SUM(D18:D22)</f>
        <v>0</v>
      </c>
      <c r="E23" s="11"/>
      <c r="F23" s="11">
        <f>SUM(F16:F22)</f>
        <v>0</v>
      </c>
      <c r="G23" s="11">
        <f>SUM(D23:F23)</f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3.5" customHeight="1">
      <c r="A24" s="1"/>
      <c r="B24" s="1"/>
      <c r="C24" s="1"/>
      <c r="D24" s="1"/>
      <c r="E24" s="1"/>
      <c r="F24" s="1"/>
      <c r="G24" s="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3.5" customHeight="1">
      <c r="A25" s="1"/>
      <c r="B25" s="1" t="s">
        <v>12</v>
      </c>
      <c r="C25" s="1"/>
      <c r="D25" s="1"/>
      <c r="E25" s="1"/>
      <c r="F25" s="1"/>
      <c r="G25" s="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3.5" customHeight="1">
      <c r="A26" s="1"/>
      <c r="B26" s="1"/>
      <c r="C26" s="1"/>
      <c r="D26" s="1"/>
      <c r="E26" s="1"/>
      <c r="F26" s="1"/>
      <c r="G26" s="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3.5" customHeight="1">
      <c r="A27" s="1"/>
      <c r="B27" s="1"/>
      <c r="C27" s="1"/>
      <c r="D27" s="1"/>
      <c r="E27" s="1"/>
      <c r="F27" s="1"/>
      <c r="G27" s="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3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3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3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3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3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3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3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3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1:27" ht="13.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1:27" ht="13.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1:27" ht="13.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spans="1:27" ht="13.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spans="1:27" ht="13.5" customHeight="1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spans="1:27" ht="13.5" customHeight="1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spans="1:27" ht="13.5" customHeight="1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spans="1:27" ht="13.5" customHeight="1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spans="1:27" ht="13.5" customHeight="1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spans="1:27" ht="13.5" customHeight="1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spans="1:27" ht="13.5" customHeight="1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</sheetData>
  <mergeCells count="6">
    <mergeCell ref="G16:G17"/>
    <mergeCell ref="B12:F12"/>
    <mergeCell ref="B16:B17"/>
    <mergeCell ref="C16:C17"/>
    <mergeCell ref="D16:D17"/>
    <mergeCell ref="E16:F16"/>
  </mergeCells>
  <pageMargins left="0.7" right="0.7" top="0.75" bottom="0.75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8"/>
  <sheetViews>
    <sheetView workbookViewId="0"/>
  </sheetViews>
  <sheetFormatPr defaultColWidth="14.42578125" defaultRowHeight="15" customHeight="1"/>
  <cols>
    <col min="1" max="1" width="5" customWidth="1"/>
    <col min="2" max="2" width="29.5703125" customWidth="1"/>
    <col min="3" max="6" width="8.5703125" customWidth="1"/>
    <col min="7" max="7" width="11.5703125" customWidth="1"/>
    <col min="8" max="11" width="8.5703125" customWidth="1"/>
    <col min="12" max="12" width="9.140625" customWidth="1"/>
    <col min="13" max="26" width="8.5703125" customWidth="1"/>
  </cols>
  <sheetData>
    <row r="1" spans="1:26" ht="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1"/>
      <c r="B9" s="1" t="s">
        <v>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5" customHeight="1">
      <c r="A10" s="1"/>
      <c r="B10" s="115" t="s">
        <v>1</v>
      </c>
      <c r="C10" s="116"/>
      <c r="D10" s="116"/>
      <c r="E10" s="116"/>
      <c r="F10" s="116"/>
      <c r="G10" s="116"/>
      <c r="H10" s="116"/>
      <c r="I10" s="1"/>
      <c r="J10" s="1"/>
      <c r="K10" s="1"/>
      <c r="L10" s="1"/>
      <c r="M10" s="1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>
      <c r="A12" s="1"/>
      <c r="B12" s="1"/>
      <c r="C12" s="1"/>
      <c r="D12" s="6" t="s">
        <v>13</v>
      </c>
      <c r="E12" s="1"/>
      <c r="F12" s="1"/>
      <c r="G12" s="1"/>
      <c r="H12" s="1"/>
      <c r="I12" s="1"/>
      <c r="J12" s="1"/>
      <c r="K12" s="1"/>
      <c r="L12" s="1"/>
      <c r="M12" s="1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>
      <c r="A14" s="1"/>
      <c r="B14" s="101" t="s">
        <v>14</v>
      </c>
      <c r="C14" s="102" t="s">
        <v>15</v>
      </c>
      <c r="D14" s="119"/>
      <c r="E14" s="119"/>
      <c r="F14" s="120"/>
      <c r="G14" s="100" t="s">
        <v>16</v>
      </c>
      <c r="H14" s="102" t="s">
        <v>17</v>
      </c>
      <c r="I14" s="119"/>
      <c r="J14" s="119"/>
      <c r="K14" s="120"/>
      <c r="L14" s="100" t="s">
        <v>18</v>
      </c>
      <c r="M14" s="100" t="s">
        <v>19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>
      <c r="A15" s="1"/>
      <c r="B15" s="121"/>
      <c r="C15" s="122"/>
      <c r="D15" s="116"/>
      <c r="E15" s="116"/>
      <c r="F15" s="123"/>
      <c r="G15" s="121"/>
      <c r="H15" s="122"/>
      <c r="I15" s="116"/>
      <c r="J15" s="116"/>
      <c r="K15" s="123"/>
      <c r="L15" s="121"/>
      <c r="M15" s="121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3.5" customHeight="1">
      <c r="A16" s="1"/>
      <c r="B16" s="121"/>
      <c r="C16" s="124"/>
      <c r="D16" s="125"/>
      <c r="E16" s="125"/>
      <c r="F16" s="126"/>
      <c r="G16" s="121"/>
      <c r="H16" s="124"/>
      <c r="I16" s="125"/>
      <c r="J16" s="125"/>
      <c r="K16" s="126"/>
      <c r="L16" s="121"/>
      <c r="M16" s="121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5" customHeight="1">
      <c r="A17" s="1"/>
      <c r="B17" s="118"/>
      <c r="C17" s="12">
        <v>1</v>
      </c>
      <c r="D17" s="12">
        <v>2</v>
      </c>
      <c r="E17" s="12">
        <v>3</v>
      </c>
      <c r="F17" s="13">
        <v>4</v>
      </c>
      <c r="G17" s="118"/>
      <c r="H17" s="12">
        <v>1</v>
      </c>
      <c r="I17" s="12">
        <v>2</v>
      </c>
      <c r="J17" s="12">
        <v>3</v>
      </c>
      <c r="K17" s="13">
        <v>4</v>
      </c>
      <c r="L17" s="118"/>
      <c r="M17" s="118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5" customHeight="1">
      <c r="A18" s="1"/>
      <c r="B18" s="11" t="s">
        <v>20</v>
      </c>
      <c r="C18" s="9">
        <f t="shared" ref="C18:F18" si="0">C19*C20</f>
        <v>0</v>
      </c>
      <c r="D18" s="9">
        <f t="shared" si="0"/>
        <v>0</v>
      </c>
      <c r="E18" s="9">
        <f t="shared" si="0"/>
        <v>0</v>
      </c>
      <c r="F18" s="9">
        <f t="shared" si="0"/>
        <v>0</v>
      </c>
      <c r="G18" s="14">
        <f t="shared" ref="G18:G29" si="1">SUM(C18:F18)</f>
        <v>0</v>
      </c>
      <c r="H18" s="9">
        <f t="shared" ref="H18:K18" si="2">H19*H20</f>
        <v>0</v>
      </c>
      <c r="I18" s="9">
        <f t="shared" si="2"/>
        <v>0</v>
      </c>
      <c r="J18" s="9">
        <f t="shared" si="2"/>
        <v>0</v>
      </c>
      <c r="K18" s="9">
        <f t="shared" si="2"/>
        <v>0</v>
      </c>
      <c r="L18" s="14">
        <f t="shared" ref="L18:L29" si="3">SUM(H18:K18)</f>
        <v>0</v>
      </c>
      <c r="M18" s="11">
        <f t="shared" ref="M18:M29" si="4">G18+L18</f>
        <v>0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>
      <c r="A19" s="1"/>
      <c r="B19" s="9" t="s">
        <v>21</v>
      </c>
      <c r="C19" s="9"/>
      <c r="D19" s="9"/>
      <c r="E19" s="9"/>
      <c r="F19" s="14"/>
      <c r="G19" s="14">
        <f t="shared" si="1"/>
        <v>0</v>
      </c>
      <c r="H19" s="9"/>
      <c r="I19" s="9"/>
      <c r="J19" s="9"/>
      <c r="K19" s="14"/>
      <c r="L19" s="14">
        <f t="shared" si="3"/>
        <v>0</v>
      </c>
      <c r="M19" s="11">
        <f t="shared" si="4"/>
        <v>0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5" customHeight="1">
      <c r="A20" s="1"/>
      <c r="B20" s="9" t="s">
        <v>22</v>
      </c>
      <c r="C20" s="9"/>
      <c r="D20" s="9"/>
      <c r="E20" s="9"/>
      <c r="F20" s="14"/>
      <c r="G20" s="14">
        <f t="shared" si="1"/>
        <v>0</v>
      </c>
      <c r="H20" s="9"/>
      <c r="I20" s="9"/>
      <c r="J20" s="9"/>
      <c r="K20" s="14"/>
      <c r="L20" s="14">
        <f t="shared" si="3"/>
        <v>0</v>
      </c>
      <c r="M20" s="11">
        <f t="shared" si="4"/>
        <v>0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5" customHeight="1">
      <c r="A21" s="1"/>
      <c r="B21" s="11" t="s">
        <v>23</v>
      </c>
      <c r="C21" s="9">
        <f t="shared" ref="C21:F21" si="5">C22*C23</f>
        <v>0</v>
      </c>
      <c r="D21" s="9">
        <f t="shared" si="5"/>
        <v>0</v>
      </c>
      <c r="E21" s="9">
        <f t="shared" si="5"/>
        <v>0</v>
      </c>
      <c r="F21" s="9">
        <f t="shared" si="5"/>
        <v>0</v>
      </c>
      <c r="G21" s="14">
        <f t="shared" si="1"/>
        <v>0</v>
      </c>
      <c r="H21" s="9">
        <f t="shared" ref="H21:K21" si="6">H22*H23</f>
        <v>0</v>
      </c>
      <c r="I21" s="9">
        <f t="shared" si="6"/>
        <v>0</v>
      </c>
      <c r="J21" s="9">
        <f t="shared" si="6"/>
        <v>0</v>
      </c>
      <c r="K21" s="9">
        <f t="shared" si="6"/>
        <v>0</v>
      </c>
      <c r="L21" s="14">
        <f t="shared" si="3"/>
        <v>0</v>
      </c>
      <c r="M21" s="11">
        <f t="shared" si="4"/>
        <v>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5" customHeight="1">
      <c r="A22" s="1"/>
      <c r="B22" s="9" t="s">
        <v>21</v>
      </c>
      <c r="C22" s="9"/>
      <c r="D22" s="9"/>
      <c r="E22" s="9"/>
      <c r="F22" s="14"/>
      <c r="G22" s="14">
        <f t="shared" si="1"/>
        <v>0</v>
      </c>
      <c r="H22" s="9"/>
      <c r="I22" s="9"/>
      <c r="J22" s="9"/>
      <c r="K22" s="14"/>
      <c r="L22" s="14">
        <f t="shared" si="3"/>
        <v>0</v>
      </c>
      <c r="M22" s="11">
        <f t="shared" si="4"/>
        <v>0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5" customHeight="1">
      <c r="A23" s="1"/>
      <c r="B23" s="9" t="s">
        <v>22</v>
      </c>
      <c r="C23" s="9"/>
      <c r="D23" s="9"/>
      <c r="E23" s="9"/>
      <c r="F23" s="14"/>
      <c r="G23" s="14">
        <f t="shared" si="1"/>
        <v>0</v>
      </c>
      <c r="H23" s="9"/>
      <c r="I23" s="9"/>
      <c r="J23" s="9"/>
      <c r="K23" s="14"/>
      <c r="L23" s="14">
        <f t="shared" si="3"/>
        <v>0</v>
      </c>
      <c r="M23" s="11">
        <f t="shared" si="4"/>
        <v>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>
      <c r="A24" s="1"/>
      <c r="B24" s="11" t="s">
        <v>24</v>
      </c>
      <c r="C24" s="9">
        <f t="shared" ref="C24:F24" si="7">C25*C26</f>
        <v>0</v>
      </c>
      <c r="D24" s="9">
        <f t="shared" si="7"/>
        <v>0</v>
      </c>
      <c r="E24" s="9">
        <f t="shared" si="7"/>
        <v>0</v>
      </c>
      <c r="F24" s="9">
        <f t="shared" si="7"/>
        <v>0</v>
      </c>
      <c r="G24" s="14">
        <f t="shared" si="1"/>
        <v>0</v>
      </c>
      <c r="H24" s="9">
        <f t="shared" ref="H24:K24" si="8">H25*H26</f>
        <v>0</v>
      </c>
      <c r="I24" s="9">
        <f t="shared" si="8"/>
        <v>0</v>
      </c>
      <c r="J24" s="9">
        <f t="shared" si="8"/>
        <v>0</v>
      </c>
      <c r="K24" s="9">
        <f t="shared" si="8"/>
        <v>0</v>
      </c>
      <c r="L24" s="14">
        <f t="shared" si="3"/>
        <v>0</v>
      </c>
      <c r="M24" s="11">
        <f t="shared" si="4"/>
        <v>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5" customHeight="1">
      <c r="A25" s="1"/>
      <c r="B25" s="9" t="s">
        <v>21</v>
      </c>
      <c r="C25" s="9"/>
      <c r="D25" s="9"/>
      <c r="E25" s="9"/>
      <c r="F25" s="14"/>
      <c r="G25" s="14">
        <f t="shared" si="1"/>
        <v>0</v>
      </c>
      <c r="H25" s="9"/>
      <c r="I25" s="9"/>
      <c r="J25" s="9"/>
      <c r="K25" s="14"/>
      <c r="L25" s="14">
        <f t="shared" si="3"/>
        <v>0</v>
      </c>
      <c r="M25" s="11">
        <f t="shared" si="4"/>
        <v>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5" customHeight="1">
      <c r="A26" s="1"/>
      <c r="B26" s="9" t="s">
        <v>22</v>
      </c>
      <c r="C26" s="9"/>
      <c r="D26" s="9"/>
      <c r="E26" s="9"/>
      <c r="F26" s="14"/>
      <c r="G26" s="14">
        <f t="shared" si="1"/>
        <v>0</v>
      </c>
      <c r="H26" s="9"/>
      <c r="I26" s="9"/>
      <c r="J26" s="9"/>
      <c r="K26" s="14"/>
      <c r="L26" s="14">
        <f t="shared" si="3"/>
        <v>0</v>
      </c>
      <c r="M26" s="11">
        <f t="shared" si="4"/>
        <v>0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5" customHeight="1">
      <c r="A27" s="1"/>
      <c r="B27" s="11" t="s">
        <v>25</v>
      </c>
      <c r="C27" s="9">
        <f t="shared" ref="C27:F27" si="9">C28*C29</f>
        <v>0</v>
      </c>
      <c r="D27" s="9">
        <f t="shared" si="9"/>
        <v>0</v>
      </c>
      <c r="E27" s="9">
        <f t="shared" si="9"/>
        <v>0</v>
      </c>
      <c r="F27" s="9">
        <f t="shared" si="9"/>
        <v>0</v>
      </c>
      <c r="G27" s="14">
        <f t="shared" si="1"/>
        <v>0</v>
      </c>
      <c r="H27" s="9">
        <f t="shared" ref="H27:K27" si="10">H28*H29</f>
        <v>0</v>
      </c>
      <c r="I27" s="9">
        <f t="shared" si="10"/>
        <v>0</v>
      </c>
      <c r="J27" s="9">
        <f t="shared" si="10"/>
        <v>0</v>
      </c>
      <c r="K27" s="9">
        <f t="shared" si="10"/>
        <v>0</v>
      </c>
      <c r="L27" s="14">
        <f t="shared" si="3"/>
        <v>0</v>
      </c>
      <c r="M27" s="11">
        <f t="shared" si="4"/>
        <v>0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5" customHeight="1">
      <c r="A28" s="1"/>
      <c r="B28" s="11" t="s">
        <v>21</v>
      </c>
      <c r="C28" s="9"/>
      <c r="D28" s="9"/>
      <c r="E28" s="9"/>
      <c r="F28" s="14"/>
      <c r="G28" s="14">
        <f t="shared" si="1"/>
        <v>0</v>
      </c>
      <c r="H28" s="9"/>
      <c r="I28" s="9"/>
      <c r="J28" s="9"/>
      <c r="K28" s="14"/>
      <c r="L28" s="14">
        <f t="shared" si="3"/>
        <v>0</v>
      </c>
      <c r="M28" s="11">
        <f t="shared" si="4"/>
        <v>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customHeight="1">
      <c r="A29" s="1"/>
      <c r="B29" s="9" t="s">
        <v>22</v>
      </c>
      <c r="C29" s="9"/>
      <c r="D29" s="9"/>
      <c r="E29" s="9"/>
      <c r="F29" s="14"/>
      <c r="G29" s="14">
        <f t="shared" si="1"/>
        <v>0</v>
      </c>
      <c r="H29" s="9"/>
      <c r="I29" s="9"/>
      <c r="J29" s="9"/>
      <c r="K29" s="14"/>
      <c r="L29" s="14">
        <f t="shared" si="3"/>
        <v>0</v>
      </c>
      <c r="M29" s="11">
        <f t="shared" si="4"/>
        <v>0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>
      <c r="A30" s="1"/>
      <c r="B30" s="9"/>
      <c r="C30" s="9"/>
      <c r="D30" s="9"/>
      <c r="E30" s="9"/>
      <c r="F30" s="14"/>
      <c r="G30" s="14"/>
      <c r="H30" s="9"/>
      <c r="I30" s="9"/>
      <c r="J30" s="9"/>
      <c r="K30" s="14"/>
      <c r="L30" s="14"/>
      <c r="M30" s="1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>
      <c r="A31" s="1"/>
      <c r="B31" s="9"/>
      <c r="C31" s="9"/>
      <c r="D31" s="9"/>
      <c r="E31" s="9"/>
      <c r="F31" s="14"/>
      <c r="G31" s="14"/>
      <c r="H31" s="9"/>
      <c r="I31" s="9"/>
      <c r="J31" s="9"/>
      <c r="K31" s="14"/>
      <c r="L31" s="14"/>
      <c r="M31" s="1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>
      <c r="A32" s="1"/>
      <c r="B32" s="9"/>
      <c r="C32" s="9"/>
      <c r="D32" s="9"/>
      <c r="E32" s="9"/>
      <c r="F32" s="14"/>
      <c r="G32" s="14"/>
      <c r="H32" s="9"/>
      <c r="I32" s="9"/>
      <c r="J32" s="9"/>
      <c r="K32" s="14"/>
      <c r="L32" s="14"/>
      <c r="M32" s="1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>
      <c r="A33" s="1"/>
      <c r="B33" s="11" t="s">
        <v>19</v>
      </c>
      <c r="C33" s="11">
        <f t="shared" ref="C33:M33" si="11">C18+C21+C24+C27</f>
        <v>0</v>
      </c>
      <c r="D33" s="11">
        <f t="shared" si="11"/>
        <v>0</v>
      </c>
      <c r="E33" s="11">
        <f t="shared" si="11"/>
        <v>0</v>
      </c>
      <c r="F33" s="11">
        <f t="shared" si="11"/>
        <v>0</v>
      </c>
      <c r="G33" s="11">
        <f t="shared" si="11"/>
        <v>0</v>
      </c>
      <c r="H33" s="11">
        <f t="shared" si="11"/>
        <v>0</v>
      </c>
      <c r="I33" s="11">
        <f t="shared" si="11"/>
        <v>0</v>
      </c>
      <c r="J33" s="11">
        <f t="shared" si="11"/>
        <v>0</v>
      </c>
      <c r="K33" s="11">
        <f t="shared" si="11"/>
        <v>0</v>
      </c>
      <c r="L33" s="11">
        <f t="shared" si="11"/>
        <v>0</v>
      </c>
      <c r="M33" s="11">
        <f t="shared" si="11"/>
        <v>0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>
      <c r="A34" s="1"/>
      <c r="B34" s="1"/>
      <c r="C34" s="1"/>
      <c r="D34" s="1"/>
      <c r="E34" s="1"/>
      <c r="F34" s="1"/>
      <c r="G34" s="1"/>
      <c r="H34" s="1"/>
      <c r="I34" s="1"/>
      <c r="J34" s="15"/>
      <c r="K34" s="16"/>
      <c r="L34" s="1"/>
      <c r="M34" s="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3.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3.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3.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3.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3.5" customHeight="1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3.5" customHeight="1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3.5" customHeight="1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3.5" customHeight="1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</sheetData>
  <mergeCells count="7">
    <mergeCell ref="L14:L17"/>
    <mergeCell ref="M14:M17"/>
    <mergeCell ref="B10:H10"/>
    <mergeCell ref="B14:B17"/>
    <mergeCell ref="C14:F16"/>
    <mergeCell ref="G14:G17"/>
    <mergeCell ref="H14:K16"/>
  </mergeCells>
  <pageMargins left="0.7" right="0.7" top="0.75" bottom="0.75" header="0" footer="0"/>
  <pageSetup paperSize="9" scale="9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10"/>
  <sheetViews>
    <sheetView workbookViewId="0"/>
  </sheetViews>
  <sheetFormatPr defaultColWidth="14.42578125" defaultRowHeight="15" customHeight="1"/>
  <cols>
    <col min="1" max="1" width="2.140625" customWidth="1"/>
    <col min="2" max="2" width="40" customWidth="1"/>
    <col min="3" max="6" width="8.5703125" customWidth="1"/>
    <col min="7" max="7" width="9.42578125" customWidth="1"/>
    <col min="8" max="26" width="8.5703125" customWidth="1"/>
  </cols>
  <sheetData>
    <row r="1" spans="1:26" ht="13.5" customHeight="1">
      <c r="A1" s="3"/>
      <c r="B1" s="1"/>
      <c r="C1" s="1"/>
      <c r="D1" s="1"/>
      <c r="E1" s="1"/>
      <c r="F1" s="1"/>
      <c r="G1" s="1"/>
      <c r="H1" s="1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>
      <c r="A2" s="3"/>
      <c r="B2" s="1"/>
      <c r="C2" s="1"/>
      <c r="D2" s="1"/>
      <c r="E2" s="1"/>
      <c r="F2" s="1"/>
      <c r="G2" s="1"/>
      <c r="H2" s="1"/>
      <c r="I2" s="1"/>
      <c r="J2" s="1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>
      <c r="A3" s="3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>
      <c r="A4" s="3"/>
      <c r="B4" s="1"/>
      <c r="C4" s="1"/>
      <c r="D4" s="1"/>
      <c r="E4" s="1"/>
      <c r="F4" s="1"/>
      <c r="G4" s="1"/>
      <c r="H4" s="1"/>
      <c r="I4" s="1"/>
      <c r="J4" s="1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5" customHeight="1">
      <c r="A5" s="3"/>
      <c r="B5" s="1"/>
      <c r="C5" s="1"/>
      <c r="D5" s="1"/>
      <c r="E5" s="1"/>
      <c r="F5" s="1"/>
      <c r="G5" s="1"/>
      <c r="H5" s="1"/>
      <c r="I5" s="1"/>
      <c r="J5" s="1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>
      <c r="A6" s="3"/>
      <c r="B6" s="1"/>
      <c r="C6" s="1"/>
      <c r="D6" s="1"/>
      <c r="E6" s="1"/>
      <c r="F6" s="1"/>
      <c r="G6" s="1"/>
      <c r="H6" s="1"/>
      <c r="I6" s="1"/>
      <c r="J6" s="1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>
      <c r="A7" s="3"/>
      <c r="B7" s="1"/>
      <c r="C7" s="1"/>
      <c r="D7" s="1"/>
      <c r="E7" s="1"/>
      <c r="F7" s="1"/>
      <c r="G7" s="1"/>
      <c r="H7" s="1"/>
      <c r="I7" s="1"/>
      <c r="J7" s="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3"/>
      <c r="B8" s="1"/>
      <c r="C8" s="1"/>
      <c r="D8" s="1"/>
      <c r="E8" s="1"/>
      <c r="F8" s="1"/>
      <c r="G8" s="1"/>
      <c r="H8" s="1"/>
      <c r="I8" s="1"/>
      <c r="J8" s="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3"/>
      <c r="B9" s="1"/>
      <c r="C9" s="1"/>
      <c r="D9" s="1"/>
      <c r="E9" s="1"/>
      <c r="F9" s="1"/>
      <c r="G9" s="1"/>
      <c r="H9" s="1"/>
      <c r="I9" s="1"/>
      <c r="J9" s="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5" customHeight="1">
      <c r="A10" s="3"/>
      <c r="B10" s="1"/>
      <c r="C10" s="1"/>
      <c r="D10" s="1"/>
      <c r="E10" s="1"/>
      <c r="F10" s="1"/>
      <c r="G10" s="1"/>
      <c r="H10" s="1"/>
      <c r="I10" s="1"/>
      <c r="J10" s="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customHeight="1">
      <c r="A11" s="3"/>
      <c r="B11" s="1" t="s">
        <v>0</v>
      </c>
      <c r="C11" s="1"/>
      <c r="D11" s="1"/>
      <c r="E11" s="1"/>
      <c r="F11" s="1"/>
      <c r="G11" s="1"/>
      <c r="H11" s="1"/>
      <c r="I11" s="1"/>
      <c r="J11" s="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5" customHeight="1">
      <c r="A12" s="3"/>
      <c r="B12" s="115" t="s">
        <v>1</v>
      </c>
      <c r="C12" s="116"/>
      <c r="D12" s="116"/>
      <c r="E12" s="116"/>
      <c r="F12" s="116"/>
      <c r="G12" s="116"/>
      <c r="H12" s="1"/>
      <c r="I12" s="1"/>
      <c r="J12" s="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>
      <c r="A13" s="3"/>
      <c r="B13" s="1"/>
      <c r="C13" s="1"/>
      <c r="D13" s="1"/>
      <c r="E13" s="1"/>
      <c r="F13" s="1"/>
      <c r="G13" s="1"/>
      <c r="H13" s="1"/>
      <c r="I13" s="1"/>
      <c r="J13" s="1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5" customHeight="1">
      <c r="A14" s="3"/>
      <c r="B14" s="1"/>
      <c r="C14" s="6" t="s">
        <v>26</v>
      </c>
      <c r="D14" s="1"/>
      <c r="E14" s="1"/>
      <c r="F14" s="1"/>
      <c r="G14" s="1"/>
      <c r="H14" s="1"/>
      <c r="I14" s="1"/>
      <c r="J14" s="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>
      <c r="A15" s="3"/>
      <c r="B15" s="1"/>
      <c r="C15" s="3"/>
      <c r="D15" s="1"/>
      <c r="E15" s="3"/>
      <c r="F15" s="1"/>
      <c r="G15" s="1"/>
      <c r="H15" s="1"/>
      <c r="I15" s="1"/>
      <c r="J15" s="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>
      <c r="A16" s="3"/>
      <c r="B16" s="106"/>
      <c r="C16" s="106"/>
      <c r="D16" s="107" t="s">
        <v>27</v>
      </c>
      <c r="E16" s="127"/>
      <c r="F16" s="127"/>
      <c r="G16" s="117"/>
      <c r="H16" s="103" t="s">
        <v>16</v>
      </c>
      <c r="I16" s="103" t="s">
        <v>18</v>
      </c>
      <c r="J16" s="103" t="s">
        <v>19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>
      <c r="A17" s="3"/>
      <c r="B17" s="118"/>
      <c r="C17" s="118"/>
      <c r="D17" s="17">
        <v>1</v>
      </c>
      <c r="E17" s="17">
        <v>2</v>
      </c>
      <c r="F17" s="17">
        <v>3</v>
      </c>
      <c r="G17" s="17">
        <v>4</v>
      </c>
      <c r="H17" s="118"/>
      <c r="I17" s="118"/>
      <c r="J17" s="118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5" customHeight="1">
      <c r="A18" s="3"/>
      <c r="B18" s="18" t="s">
        <v>28</v>
      </c>
      <c r="C18" s="19"/>
      <c r="D18" s="20"/>
      <c r="E18" s="20"/>
      <c r="F18" s="20"/>
      <c r="G18" s="20"/>
      <c r="H18" s="20"/>
      <c r="I18" s="20"/>
      <c r="J18" s="20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9.25" customHeight="1">
      <c r="A19" s="3"/>
      <c r="B19" s="21" t="s">
        <v>29</v>
      </c>
      <c r="C19" s="22">
        <v>1</v>
      </c>
      <c r="D19" s="20"/>
      <c r="E19" s="20"/>
      <c r="F19" s="20"/>
      <c r="G19" s="20"/>
      <c r="H19" s="20"/>
      <c r="I19" s="20"/>
      <c r="J19" s="20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5" customHeight="1">
      <c r="A20" s="3"/>
      <c r="B20" s="21" t="s">
        <v>30</v>
      </c>
      <c r="C20" s="22">
        <v>2</v>
      </c>
      <c r="D20" s="20"/>
      <c r="E20" s="20"/>
      <c r="F20" s="20"/>
      <c r="G20" s="20"/>
      <c r="H20" s="20"/>
      <c r="I20" s="20"/>
      <c r="J20" s="2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5" customHeight="1">
      <c r="A21" s="3"/>
      <c r="B21" s="21" t="s">
        <v>31</v>
      </c>
      <c r="C21" s="22">
        <v>3</v>
      </c>
      <c r="D21" s="20"/>
      <c r="E21" s="20"/>
      <c r="F21" s="20"/>
      <c r="G21" s="20"/>
      <c r="H21" s="20"/>
      <c r="I21" s="20"/>
      <c r="J21" s="20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5" customHeight="1">
      <c r="A22" s="3"/>
      <c r="B22" s="21" t="s">
        <v>32</v>
      </c>
      <c r="C22" s="22">
        <v>4</v>
      </c>
      <c r="D22" s="20"/>
      <c r="E22" s="20"/>
      <c r="F22" s="20"/>
      <c r="G22" s="20"/>
      <c r="H22" s="20"/>
      <c r="I22" s="20"/>
      <c r="J22" s="20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5" customHeight="1">
      <c r="A23" s="3"/>
      <c r="B23" s="21" t="s">
        <v>33</v>
      </c>
      <c r="C23" s="22">
        <v>5</v>
      </c>
      <c r="D23" s="20"/>
      <c r="E23" s="20"/>
      <c r="F23" s="20"/>
      <c r="G23" s="20"/>
      <c r="H23" s="20"/>
      <c r="I23" s="20"/>
      <c r="J23" s="2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>
      <c r="A24" s="3"/>
      <c r="B24" s="21" t="s">
        <v>34</v>
      </c>
      <c r="C24" s="22">
        <v>6</v>
      </c>
      <c r="D24" s="20"/>
      <c r="E24" s="20"/>
      <c r="F24" s="20"/>
      <c r="G24" s="20"/>
      <c r="H24" s="20"/>
      <c r="I24" s="20"/>
      <c r="J24" s="20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5" customHeight="1">
      <c r="A25" s="3"/>
      <c r="B25" s="21" t="s">
        <v>35</v>
      </c>
      <c r="C25" s="22">
        <v>7</v>
      </c>
      <c r="D25" s="20"/>
      <c r="E25" s="20"/>
      <c r="F25" s="20"/>
      <c r="G25" s="20"/>
      <c r="H25" s="20"/>
      <c r="I25" s="20"/>
      <c r="J25" s="20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5" customHeight="1">
      <c r="A26" s="3"/>
      <c r="B26" s="23" t="s">
        <v>36</v>
      </c>
      <c r="C26" s="24">
        <v>8</v>
      </c>
      <c r="D26" s="25">
        <f t="shared" ref="D26:J26" si="0">D19+D20+D21+D22+D23+D24+D25</f>
        <v>0</v>
      </c>
      <c r="E26" s="25">
        <f t="shared" si="0"/>
        <v>0</v>
      </c>
      <c r="F26" s="25">
        <f t="shared" si="0"/>
        <v>0</v>
      </c>
      <c r="G26" s="25">
        <f t="shared" si="0"/>
        <v>0</v>
      </c>
      <c r="H26" s="25">
        <f t="shared" si="0"/>
        <v>0</v>
      </c>
      <c r="I26" s="25">
        <f t="shared" si="0"/>
        <v>0</v>
      </c>
      <c r="J26" s="25">
        <f t="shared" si="0"/>
        <v>0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5" customHeight="1">
      <c r="A27" s="3"/>
      <c r="B27" s="18" t="s">
        <v>37</v>
      </c>
      <c r="C27" s="19"/>
      <c r="D27" s="20"/>
      <c r="E27" s="20"/>
      <c r="F27" s="20"/>
      <c r="G27" s="20"/>
      <c r="H27" s="20"/>
      <c r="I27" s="20"/>
      <c r="J27" s="20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5" customHeight="1">
      <c r="A28" s="3"/>
      <c r="B28" s="21" t="s">
        <v>38</v>
      </c>
      <c r="C28" s="22">
        <v>9</v>
      </c>
      <c r="D28" s="20"/>
      <c r="E28" s="20"/>
      <c r="F28" s="20"/>
      <c r="G28" s="20"/>
      <c r="H28" s="20"/>
      <c r="I28" s="20"/>
      <c r="J28" s="20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customHeight="1">
      <c r="A29" s="3"/>
      <c r="B29" s="21" t="s">
        <v>39</v>
      </c>
      <c r="C29" s="22">
        <v>10</v>
      </c>
      <c r="D29" s="20"/>
      <c r="E29" s="20"/>
      <c r="F29" s="20"/>
      <c r="G29" s="20"/>
      <c r="H29" s="20"/>
      <c r="I29" s="20"/>
      <c r="J29" s="20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>
      <c r="A30" s="3"/>
      <c r="B30" s="26" t="s">
        <v>40</v>
      </c>
      <c r="C30" s="27">
        <v>11</v>
      </c>
      <c r="D30" s="25">
        <f t="shared" ref="D30:J30" si="1">D28+D29</f>
        <v>0</v>
      </c>
      <c r="E30" s="25">
        <f t="shared" si="1"/>
        <v>0</v>
      </c>
      <c r="F30" s="25">
        <f t="shared" si="1"/>
        <v>0</v>
      </c>
      <c r="G30" s="25">
        <f t="shared" si="1"/>
        <v>0</v>
      </c>
      <c r="H30" s="25">
        <f t="shared" si="1"/>
        <v>0</v>
      </c>
      <c r="I30" s="25">
        <f t="shared" si="1"/>
        <v>0</v>
      </c>
      <c r="J30" s="25">
        <f t="shared" si="1"/>
        <v>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>
      <c r="A31" s="3"/>
      <c r="B31" s="28" t="s">
        <v>41</v>
      </c>
      <c r="C31" s="29">
        <v>12</v>
      </c>
      <c r="D31" s="30">
        <f t="shared" ref="D31:J31" si="2">D30+D26</f>
        <v>0</v>
      </c>
      <c r="E31" s="30">
        <f t="shared" si="2"/>
        <v>0</v>
      </c>
      <c r="F31" s="30">
        <f t="shared" si="2"/>
        <v>0</v>
      </c>
      <c r="G31" s="30">
        <f t="shared" si="2"/>
        <v>0</v>
      </c>
      <c r="H31" s="30">
        <f t="shared" si="2"/>
        <v>0</v>
      </c>
      <c r="I31" s="30">
        <f t="shared" si="2"/>
        <v>0</v>
      </c>
      <c r="J31" s="30">
        <f t="shared" si="2"/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>
      <c r="A32" s="3"/>
      <c r="B32" s="18" t="s">
        <v>42</v>
      </c>
      <c r="C32" s="19"/>
      <c r="D32" s="20"/>
      <c r="E32" s="20"/>
      <c r="F32" s="20"/>
      <c r="G32" s="20"/>
      <c r="H32" s="20"/>
      <c r="I32" s="20"/>
      <c r="J32" s="20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>
      <c r="A33" s="3"/>
      <c r="B33" s="21" t="s">
        <v>43</v>
      </c>
      <c r="C33" s="22">
        <v>13</v>
      </c>
      <c r="D33" s="20"/>
      <c r="E33" s="20"/>
      <c r="F33" s="20"/>
      <c r="G33" s="20"/>
      <c r="H33" s="20"/>
      <c r="I33" s="20"/>
      <c r="J33" s="20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>
      <c r="A34" s="3"/>
      <c r="B34" s="21" t="s">
        <v>44</v>
      </c>
      <c r="C34" s="22">
        <v>14</v>
      </c>
      <c r="D34" s="20"/>
      <c r="E34" s="20"/>
      <c r="F34" s="20"/>
      <c r="G34" s="20"/>
      <c r="H34" s="20"/>
      <c r="I34" s="20"/>
      <c r="J34" s="20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>
      <c r="A35" s="3"/>
      <c r="B35" s="21" t="s">
        <v>45</v>
      </c>
      <c r="C35" s="22">
        <v>15</v>
      </c>
      <c r="D35" s="20"/>
      <c r="E35" s="20"/>
      <c r="F35" s="20"/>
      <c r="G35" s="20"/>
      <c r="H35" s="20"/>
      <c r="I35" s="20"/>
      <c r="J35" s="20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>
      <c r="A36" s="3"/>
      <c r="B36" s="26" t="s">
        <v>46</v>
      </c>
      <c r="C36" s="27">
        <v>16</v>
      </c>
      <c r="D36" s="25">
        <f t="shared" ref="D36:J36" si="3">D31+D32+D33+D34+D35</f>
        <v>0</v>
      </c>
      <c r="E36" s="25">
        <f t="shared" si="3"/>
        <v>0</v>
      </c>
      <c r="F36" s="25">
        <f t="shared" si="3"/>
        <v>0</v>
      </c>
      <c r="G36" s="25">
        <f t="shared" si="3"/>
        <v>0</v>
      </c>
      <c r="H36" s="25">
        <f t="shared" si="3"/>
        <v>0</v>
      </c>
      <c r="I36" s="25">
        <f t="shared" si="3"/>
        <v>0</v>
      </c>
      <c r="J36" s="25">
        <f t="shared" si="3"/>
        <v>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>
      <c r="A37" s="3"/>
      <c r="B37" s="18" t="s">
        <v>47</v>
      </c>
      <c r="C37" s="19"/>
      <c r="D37" s="20"/>
      <c r="E37" s="20"/>
      <c r="F37" s="20"/>
      <c r="G37" s="20"/>
      <c r="H37" s="20"/>
      <c r="I37" s="20"/>
      <c r="J37" s="20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3"/>
      <c r="B38" s="21" t="s">
        <v>48</v>
      </c>
      <c r="C38" s="22">
        <v>17</v>
      </c>
      <c r="D38" s="20"/>
      <c r="E38" s="20"/>
      <c r="F38" s="20"/>
      <c r="G38" s="20"/>
      <c r="H38" s="20"/>
      <c r="I38" s="20"/>
      <c r="J38" s="20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21" t="s">
        <v>49</v>
      </c>
      <c r="C39" s="22">
        <v>18</v>
      </c>
      <c r="D39" s="20"/>
      <c r="E39" s="20"/>
      <c r="F39" s="20"/>
      <c r="G39" s="20"/>
      <c r="H39" s="20"/>
      <c r="I39" s="20"/>
      <c r="J39" s="20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3"/>
      <c r="B40" s="21" t="s">
        <v>50</v>
      </c>
      <c r="C40" s="22">
        <v>19</v>
      </c>
      <c r="D40" s="20"/>
      <c r="E40" s="20"/>
      <c r="F40" s="20"/>
      <c r="G40" s="20"/>
      <c r="H40" s="20"/>
      <c r="I40" s="20"/>
      <c r="J40" s="20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>
      <c r="A41" s="3"/>
      <c r="B41" s="21" t="s">
        <v>51</v>
      </c>
      <c r="C41" s="22">
        <v>20</v>
      </c>
      <c r="D41" s="20"/>
      <c r="E41" s="20"/>
      <c r="F41" s="20"/>
      <c r="G41" s="20"/>
      <c r="H41" s="20"/>
      <c r="I41" s="20"/>
      <c r="J41" s="20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>
      <c r="A42" s="3"/>
      <c r="B42" s="21" t="s">
        <v>52</v>
      </c>
      <c r="C42" s="22">
        <v>21</v>
      </c>
      <c r="D42" s="20"/>
      <c r="E42" s="20"/>
      <c r="F42" s="20"/>
      <c r="G42" s="20"/>
      <c r="H42" s="20"/>
      <c r="I42" s="20"/>
      <c r="J42" s="20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3"/>
      <c r="B43" s="21" t="s">
        <v>53</v>
      </c>
      <c r="C43" s="22">
        <v>22</v>
      </c>
      <c r="D43" s="20"/>
      <c r="E43" s="20"/>
      <c r="F43" s="20"/>
      <c r="G43" s="20"/>
      <c r="H43" s="20"/>
      <c r="I43" s="20"/>
      <c r="J43" s="20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3"/>
      <c r="B44" s="26" t="s">
        <v>54</v>
      </c>
      <c r="C44" s="27">
        <v>23</v>
      </c>
      <c r="D44" s="25">
        <f t="shared" ref="D44:J44" si="4">D38+D39+D40+D41+D42+D43</f>
        <v>0</v>
      </c>
      <c r="E44" s="25">
        <f t="shared" si="4"/>
        <v>0</v>
      </c>
      <c r="F44" s="25">
        <f t="shared" si="4"/>
        <v>0</v>
      </c>
      <c r="G44" s="25">
        <f t="shared" si="4"/>
        <v>0</v>
      </c>
      <c r="H44" s="25">
        <f t="shared" si="4"/>
        <v>0</v>
      </c>
      <c r="I44" s="25">
        <f t="shared" si="4"/>
        <v>0</v>
      </c>
      <c r="J44" s="25">
        <f t="shared" si="4"/>
        <v>0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3"/>
      <c r="B45" s="18" t="s">
        <v>55</v>
      </c>
      <c r="C45" s="22"/>
      <c r="D45" s="20"/>
      <c r="E45" s="20"/>
      <c r="F45" s="20"/>
      <c r="G45" s="20"/>
      <c r="H45" s="20"/>
      <c r="I45" s="20"/>
      <c r="J45" s="20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3"/>
      <c r="B46" s="21" t="s">
        <v>56</v>
      </c>
      <c r="C46" s="22">
        <v>24</v>
      </c>
      <c r="D46" s="20">
        <v>0</v>
      </c>
      <c r="E46" s="20"/>
      <c r="F46" s="20"/>
      <c r="G46" s="20"/>
      <c r="H46" s="20"/>
      <c r="I46" s="20"/>
      <c r="J46" s="20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3"/>
      <c r="B47" s="21" t="s">
        <v>57</v>
      </c>
      <c r="C47" s="22">
        <v>25</v>
      </c>
      <c r="D47" s="20">
        <v>0</v>
      </c>
      <c r="E47" s="20"/>
      <c r="F47" s="20"/>
      <c r="G47" s="20"/>
      <c r="H47" s="20"/>
      <c r="I47" s="20"/>
      <c r="J47" s="20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>
      <c r="A48" s="3"/>
      <c r="B48" s="21" t="s">
        <v>58</v>
      </c>
      <c r="C48" s="22">
        <v>26</v>
      </c>
      <c r="D48" s="20">
        <v>0</v>
      </c>
      <c r="E48" s="20"/>
      <c r="F48" s="20"/>
      <c r="G48" s="20"/>
      <c r="H48" s="20"/>
      <c r="I48" s="20"/>
      <c r="J48" s="20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>
      <c r="A49" s="3"/>
      <c r="B49" s="31" t="s">
        <v>59</v>
      </c>
      <c r="C49" s="32">
        <v>27</v>
      </c>
      <c r="D49" s="25">
        <f t="shared" ref="D49:J49" si="5">D46+D47+D48</f>
        <v>0</v>
      </c>
      <c r="E49" s="25">
        <f t="shared" si="5"/>
        <v>0</v>
      </c>
      <c r="F49" s="25">
        <f t="shared" si="5"/>
        <v>0</v>
      </c>
      <c r="G49" s="25">
        <f t="shared" si="5"/>
        <v>0</v>
      </c>
      <c r="H49" s="25">
        <f t="shared" si="5"/>
        <v>0</v>
      </c>
      <c r="I49" s="25">
        <f t="shared" si="5"/>
        <v>0</v>
      </c>
      <c r="J49" s="25">
        <f t="shared" si="5"/>
        <v>0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>
      <c r="A50" s="3"/>
      <c r="B50" s="33" t="s">
        <v>60</v>
      </c>
      <c r="C50" s="29">
        <v>28</v>
      </c>
      <c r="D50" s="30">
        <f t="shared" ref="D50:J50" si="6">D31+D36+D44+D49</f>
        <v>0</v>
      </c>
      <c r="E50" s="30">
        <f t="shared" si="6"/>
        <v>0</v>
      </c>
      <c r="F50" s="30">
        <f t="shared" si="6"/>
        <v>0</v>
      </c>
      <c r="G50" s="30">
        <f t="shared" si="6"/>
        <v>0</v>
      </c>
      <c r="H50" s="30">
        <f t="shared" si="6"/>
        <v>0</v>
      </c>
      <c r="I50" s="30">
        <f t="shared" si="6"/>
        <v>0</v>
      </c>
      <c r="J50" s="30">
        <f t="shared" si="6"/>
        <v>0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>
      <c r="A51" s="3"/>
      <c r="B51" s="34"/>
      <c r="C51" s="34"/>
      <c r="D51" s="34"/>
      <c r="E51" s="34"/>
      <c r="F51" s="34"/>
      <c r="G51" s="34"/>
      <c r="H51" s="34"/>
      <c r="I51" s="34"/>
      <c r="J51" s="34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>
      <c r="A52" s="3"/>
      <c r="B52" s="35" t="s">
        <v>61</v>
      </c>
      <c r="C52" s="34"/>
      <c r="D52" s="34"/>
      <c r="E52" s="34"/>
      <c r="F52" s="34"/>
      <c r="G52" s="34"/>
      <c r="H52" s="34"/>
      <c r="I52" s="34"/>
      <c r="J52" s="34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>
      <c r="A53" s="3"/>
      <c r="B53" s="34"/>
      <c r="C53" s="34"/>
      <c r="D53" s="34"/>
      <c r="E53" s="34"/>
      <c r="F53" s="34"/>
      <c r="G53" s="34"/>
      <c r="H53" s="34"/>
      <c r="I53" s="34"/>
      <c r="J53" s="3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2.75" customHeight="1">
      <c r="A54" s="3"/>
      <c r="B54" s="104" t="s">
        <v>62</v>
      </c>
      <c r="C54" s="104" t="s">
        <v>63</v>
      </c>
      <c r="D54" s="104" t="s">
        <v>64</v>
      </c>
      <c r="E54" s="105" t="s">
        <v>65</v>
      </c>
      <c r="F54" s="127"/>
      <c r="G54" s="117"/>
      <c r="H54" s="34"/>
      <c r="I54" s="34"/>
      <c r="J54" s="3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>
      <c r="A55" s="3"/>
      <c r="B55" s="118"/>
      <c r="C55" s="118"/>
      <c r="D55" s="118"/>
      <c r="E55" s="36" t="s">
        <v>66</v>
      </c>
      <c r="F55" s="36" t="s">
        <v>67</v>
      </c>
      <c r="G55" s="36" t="s">
        <v>68</v>
      </c>
      <c r="H55" s="34"/>
      <c r="I55" s="34"/>
      <c r="J55" s="34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>
      <c r="A56" s="3"/>
      <c r="B56" s="37"/>
      <c r="C56" s="37"/>
      <c r="D56" s="37"/>
      <c r="E56" s="37">
        <f t="shared" ref="E56:E59" si="7">SUM(E49:G55)</f>
        <v>0</v>
      </c>
      <c r="F56" s="37"/>
      <c r="G56" s="37"/>
      <c r="H56" s="34"/>
      <c r="I56" s="34"/>
      <c r="J56" s="3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>
      <c r="A57" s="3"/>
      <c r="B57" s="37"/>
      <c r="C57" s="37"/>
      <c r="D57" s="37"/>
      <c r="E57" s="37">
        <f t="shared" si="7"/>
        <v>0</v>
      </c>
      <c r="F57" s="37"/>
      <c r="G57" s="37"/>
      <c r="H57" s="34"/>
      <c r="I57" s="34"/>
      <c r="J57" s="3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3"/>
      <c r="B58" s="37"/>
      <c r="C58" s="37"/>
      <c r="D58" s="37"/>
      <c r="E58" s="37">
        <f t="shared" si="7"/>
        <v>0</v>
      </c>
      <c r="F58" s="37"/>
      <c r="G58" s="37"/>
      <c r="H58" s="34"/>
      <c r="I58" s="34"/>
      <c r="J58" s="3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3"/>
      <c r="B59" s="21"/>
      <c r="C59" s="21"/>
      <c r="D59" s="38"/>
      <c r="E59" s="37">
        <f t="shared" si="7"/>
        <v>0</v>
      </c>
      <c r="F59" s="39"/>
      <c r="G59" s="39"/>
      <c r="H59" s="34"/>
      <c r="I59" s="34"/>
      <c r="J59" s="34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3"/>
      <c r="B60" s="21"/>
      <c r="C60" s="21"/>
      <c r="D60" s="38"/>
      <c r="E60" s="37">
        <f>SUM(E52:G59)</f>
        <v>0</v>
      </c>
      <c r="F60" s="39"/>
      <c r="G60" s="39"/>
      <c r="H60" s="34"/>
      <c r="I60" s="34"/>
      <c r="J60" s="34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3"/>
      <c r="B61" s="21"/>
      <c r="C61" s="21"/>
      <c r="D61" s="38"/>
      <c r="E61" s="37">
        <f>SUM(E52:G60)</f>
        <v>0</v>
      </c>
      <c r="F61" s="39"/>
      <c r="G61" s="39"/>
      <c r="H61" s="34"/>
      <c r="I61" s="34"/>
      <c r="J61" s="34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3"/>
      <c r="B62" s="40" t="s">
        <v>69</v>
      </c>
      <c r="C62" s="40"/>
      <c r="D62" s="41"/>
      <c r="E62" s="42">
        <f>SUM(E52:G61)</f>
        <v>0</v>
      </c>
      <c r="F62" s="42">
        <f>SUM(F52:G61)</f>
        <v>0</v>
      </c>
      <c r="G62" s="42">
        <f>SUM(G52:G61)</f>
        <v>0</v>
      </c>
      <c r="H62" s="34"/>
      <c r="I62" s="34"/>
      <c r="J62" s="3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3"/>
      <c r="B63" s="43" t="s">
        <v>70</v>
      </c>
      <c r="C63" s="20"/>
      <c r="D63" s="20"/>
      <c r="E63" s="20"/>
      <c r="F63" s="20"/>
      <c r="G63" s="20"/>
      <c r="H63" s="34"/>
      <c r="I63" s="34"/>
      <c r="J63" s="3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3"/>
      <c r="B64" s="44" t="s">
        <v>71</v>
      </c>
      <c r="C64" s="45"/>
      <c r="D64" s="45"/>
      <c r="E64" s="45"/>
      <c r="F64" s="45"/>
      <c r="G64" s="45"/>
      <c r="H64" s="1"/>
      <c r="I64" s="1"/>
      <c r="J64" s="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3.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3.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3.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3.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3.5" customHeight="1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3.5" customHeight="1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3.5" customHeight="1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3.5" customHeight="1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13.5" customHeight="1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13.5" customHeight="1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</sheetData>
  <mergeCells count="11">
    <mergeCell ref="B12:G12"/>
    <mergeCell ref="B16:B17"/>
    <mergeCell ref="C16:C17"/>
    <mergeCell ref="D16:G16"/>
    <mergeCell ref="H16:H17"/>
    <mergeCell ref="I16:I17"/>
    <mergeCell ref="J16:J17"/>
    <mergeCell ref="B54:B55"/>
    <mergeCell ref="C54:C55"/>
    <mergeCell ref="D54:D55"/>
    <mergeCell ref="E54:G54"/>
  </mergeCells>
  <pageMargins left="0.7" right="0.7" top="0.75" bottom="0.75" header="0" footer="0"/>
  <pageSetup paperSize="9" scale="64" orientation="landscape"/>
  <drawing r:id="rId1"/>
  <legacyDrawing r:id="rId2"/>
  <oleObjects>
    <mc:AlternateContent xmlns:mc="http://schemas.openxmlformats.org/markup-compatibility/2006">
      <mc:Choice Requires="x14">
        <oleObject progId="Word.Document.12" shapeId="1025" r:id="rId3">
          <objectPr defaultSize="0" autoPict="0" r:id="rId4">
            <anchor moveWithCells="1">
              <from>
                <xdr:col>1</xdr:col>
                <xdr:colOff>352425</xdr:colOff>
                <xdr:row>0</xdr:row>
                <xdr:rowOff>19050</xdr:rowOff>
              </from>
              <to>
                <xdr:col>9</xdr:col>
                <xdr:colOff>47625</xdr:colOff>
                <xdr:row>9</xdr:row>
                <xdr:rowOff>66675</xdr:rowOff>
              </to>
            </anchor>
          </objectPr>
        </oleObject>
      </mc:Choice>
      <mc:Fallback>
        <oleObject progId="Word.Document.12" shapeId="1025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4"/>
  <sheetViews>
    <sheetView workbookViewId="0"/>
  </sheetViews>
  <sheetFormatPr defaultColWidth="14.42578125" defaultRowHeight="15" customHeight="1"/>
  <cols>
    <col min="1" max="2" width="4.42578125" customWidth="1"/>
    <col min="3" max="3" width="63.42578125" customWidth="1"/>
    <col min="4" max="7" width="8.42578125" customWidth="1"/>
    <col min="8" max="8" width="9.140625" customWidth="1"/>
    <col min="9" max="9" width="8.42578125" customWidth="1"/>
    <col min="10" max="26" width="9.140625" customWidth="1"/>
  </cols>
  <sheetData>
    <row r="1" spans="1:26" ht="13.5" customHeight="1">
      <c r="A1" s="1"/>
      <c r="B1" s="1" t="s">
        <v>72</v>
      </c>
      <c r="C1" s="46"/>
      <c r="D1" s="47"/>
      <c r="E1" s="47"/>
      <c r="F1" s="47"/>
      <c r="G1" s="47"/>
      <c r="H1" s="1"/>
      <c r="I1" s="1"/>
      <c r="J1" s="1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3.5" customHeight="1">
      <c r="A2" s="1"/>
      <c r="B2" s="1"/>
      <c r="C2" s="46"/>
      <c r="D2" s="47"/>
      <c r="E2" s="47"/>
      <c r="F2" s="47"/>
      <c r="G2" s="47"/>
      <c r="H2" s="1"/>
      <c r="I2" s="1"/>
      <c r="J2" s="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3.5" customHeight="1">
      <c r="A3" s="1"/>
      <c r="B3" s="1"/>
      <c r="C3" s="46"/>
      <c r="D3" s="47"/>
      <c r="E3" s="47"/>
      <c r="F3" s="47"/>
      <c r="G3" s="47"/>
      <c r="H3" s="1"/>
      <c r="I3" s="1"/>
      <c r="J3" s="1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3.5" customHeight="1">
      <c r="A4" s="1"/>
      <c r="B4" s="1"/>
      <c r="C4" s="46"/>
      <c r="D4" s="47"/>
      <c r="E4" s="47"/>
      <c r="F4" s="47"/>
      <c r="G4" s="47"/>
      <c r="H4" s="1"/>
      <c r="I4" s="1"/>
      <c r="J4" s="1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13.5" customHeight="1">
      <c r="A5" s="1"/>
      <c r="B5" s="1"/>
      <c r="C5" s="46"/>
      <c r="D5" s="47"/>
      <c r="E5" s="47"/>
      <c r="F5" s="47"/>
      <c r="G5" s="47"/>
      <c r="H5" s="1"/>
      <c r="I5" s="1"/>
      <c r="J5" s="1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13.5" customHeight="1">
      <c r="A6" s="1"/>
      <c r="B6" s="1"/>
      <c r="C6" s="46"/>
      <c r="D6" s="47"/>
      <c r="E6" s="47"/>
      <c r="F6" s="47"/>
      <c r="G6" s="47"/>
      <c r="H6" s="1"/>
      <c r="I6" s="1"/>
      <c r="J6" s="1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3.5" customHeight="1">
      <c r="A7" s="1"/>
      <c r="B7" s="1"/>
      <c r="C7" s="46"/>
      <c r="D7" s="47"/>
      <c r="E7" s="47"/>
      <c r="F7" s="47"/>
      <c r="G7" s="47"/>
      <c r="H7" s="1"/>
      <c r="I7" s="1"/>
      <c r="J7" s="1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13.5" customHeight="1">
      <c r="A8" s="1"/>
      <c r="B8" s="1"/>
      <c r="C8" s="46"/>
      <c r="D8" s="47"/>
      <c r="E8" s="47"/>
      <c r="F8" s="47"/>
      <c r="G8" s="47"/>
      <c r="H8" s="1"/>
      <c r="I8" s="1"/>
      <c r="J8" s="1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3.5" customHeight="1">
      <c r="A9" s="1"/>
      <c r="B9" s="1" t="s">
        <v>72</v>
      </c>
      <c r="C9" s="46"/>
      <c r="D9" s="47"/>
      <c r="E9" s="47"/>
      <c r="F9" s="47"/>
      <c r="G9" s="47"/>
      <c r="H9" s="1"/>
      <c r="I9" s="1"/>
      <c r="J9" s="1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13.5" customHeight="1">
      <c r="A10" s="1"/>
      <c r="B10" s="1" t="s">
        <v>0</v>
      </c>
      <c r="C10" s="1"/>
      <c r="D10" s="1"/>
      <c r="E10" s="1"/>
      <c r="F10" s="1"/>
      <c r="G10" s="1"/>
      <c r="H10" s="1"/>
      <c r="I10" s="1"/>
      <c r="J10" s="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customHeight="1">
      <c r="A11" s="1"/>
      <c r="B11" s="115" t="s">
        <v>1</v>
      </c>
      <c r="C11" s="116"/>
      <c r="D11" s="116"/>
      <c r="E11" s="116"/>
      <c r="F11" s="47"/>
      <c r="G11" s="47"/>
      <c r="H11" s="1"/>
      <c r="I11" s="1"/>
      <c r="J11" s="1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3.5" customHeight="1">
      <c r="A12" s="1"/>
      <c r="B12" s="1"/>
      <c r="C12" s="46"/>
      <c r="D12" s="47"/>
      <c r="E12" s="47"/>
      <c r="F12" s="47"/>
      <c r="G12" s="47"/>
      <c r="H12" s="1"/>
      <c r="I12" s="1"/>
      <c r="J12" s="1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13.5" customHeight="1">
      <c r="A13" s="1"/>
      <c r="B13" s="1"/>
      <c r="C13" s="49" t="s">
        <v>73</v>
      </c>
      <c r="D13" s="50"/>
      <c r="E13" s="1"/>
      <c r="F13" s="1"/>
      <c r="G13" s="1"/>
      <c r="H13" s="1"/>
      <c r="I13" s="1"/>
      <c r="J13" s="1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3.5" customHeight="1">
      <c r="A14" s="1"/>
      <c r="B14" s="1"/>
      <c r="C14" s="51"/>
      <c r="D14" s="1"/>
      <c r="E14" s="1"/>
      <c r="F14" s="1"/>
      <c r="G14" s="1"/>
      <c r="H14" s="1"/>
      <c r="I14" s="1"/>
      <c r="J14" s="1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3.5" customHeight="1">
      <c r="A15" s="1"/>
      <c r="B15" s="109"/>
      <c r="C15" s="109" t="s">
        <v>74</v>
      </c>
      <c r="D15" s="107" t="s">
        <v>75</v>
      </c>
      <c r="E15" s="127"/>
      <c r="F15" s="127"/>
      <c r="G15" s="117"/>
      <c r="H15" s="108" t="s">
        <v>16</v>
      </c>
      <c r="I15" s="108" t="s">
        <v>18</v>
      </c>
      <c r="J15" s="108" t="s">
        <v>19</v>
      </c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3.5" customHeight="1">
      <c r="A16" s="1"/>
      <c r="B16" s="118"/>
      <c r="C16" s="118"/>
      <c r="D16" s="52">
        <v>1</v>
      </c>
      <c r="E16" s="52">
        <v>2</v>
      </c>
      <c r="F16" s="52">
        <v>3</v>
      </c>
      <c r="G16" s="52">
        <v>4</v>
      </c>
      <c r="H16" s="118"/>
      <c r="I16" s="118"/>
      <c r="J16" s="11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13.5" customHeight="1">
      <c r="A17" s="1"/>
      <c r="B17" s="22" t="s">
        <v>76</v>
      </c>
      <c r="C17" s="53" t="s">
        <v>77</v>
      </c>
      <c r="D17" s="54">
        <f>'Прогноз доходов'!C33</f>
        <v>0</v>
      </c>
      <c r="E17" s="54">
        <f>'Прогноз доходов'!D33</f>
        <v>0</v>
      </c>
      <c r="F17" s="54">
        <f>'Прогноз доходов'!E33</f>
        <v>0</v>
      </c>
      <c r="G17" s="54">
        <f>'Прогноз доходов'!F33</f>
        <v>0</v>
      </c>
      <c r="H17" s="54">
        <f>'Прогноз доходов'!G33</f>
        <v>0</v>
      </c>
      <c r="I17" s="54">
        <f>'Прогноз доходов'!L33</f>
        <v>0</v>
      </c>
      <c r="J17" s="54">
        <f>'Прогноз доходов'!M33</f>
        <v>0</v>
      </c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13.5" customHeight="1">
      <c r="A18" s="1"/>
      <c r="B18" s="55" t="s">
        <v>78</v>
      </c>
      <c r="C18" s="21" t="s">
        <v>79</v>
      </c>
      <c r="D18" s="20">
        <f>'Прогноз расходов'!D31</f>
        <v>0</v>
      </c>
      <c r="E18" s="20">
        <f>'Прогноз расходов'!E31</f>
        <v>0</v>
      </c>
      <c r="F18" s="20">
        <f>'Прогноз расходов'!F31</f>
        <v>0</v>
      </c>
      <c r="G18" s="20">
        <f>'Прогноз расходов'!G31</f>
        <v>0</v>
      </c>
      <c r="H18" s="20">
        <f>'Прогноз расходов'!H31</f>
        <v>0</v>
      </c>
      <c r="I18" s="20">
        <f>'Прогноз расходов'!I31</f>
        <v>0</v>
      </c>
      <c r="J18" s="20">
        <f>'Прогноз расходов'!J31</f>
        <v>0</v>
      </c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3.5" customHeight="1">
      <c r="A19" s="1"/>
      <c r="B19" s="55" t="s">
        <v>80</v>
      </c>
      <c r="C19" s="21" t="s">
        <v>81</v>
      </c>
      <c r="D19" s="20">
        <f t="shared" ref="D19:J19" si="0">D17-D18</f>
        <v>0</v>
      </c>
      <c r="E19" s="20">
        <f t="shared" si="0"/>
        <v>0</v>
      </c>
      <c r="F19" s="20">
        <f t="shared" si="0"/>
        <v>0</v>
      </c>
      <c r="G19" s="20">
        <f t="shared" si="0"/>
        <v>0</v>
      </c>
      <c r="H19" s="20">
        <f t="shared" si="0"/>
        <v>0</v>
      </c>
      <c r="I19" s="20">
        <f t="shared" si="0"/>
        <v>0</v>
      </c>
      <c r="J19" s="20">
        <f t="shared" si="0"/>
        <v>0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13.5" customHeight="1">
      <c r="A20" s="1"/>
      <c r="B20" s="55" t="s">
        <v>82</v>
      </c>
      <c r="C20" s="21" t="s">
        <v>83</v>
      </c>
      <c r="D20" s="43"/>
      <c r="E20" s="20"/>
      <c r="F20" s="20"/>
      <c r="G20" s="20"/>
      <c r="H20" s="20"/>
      <c r="I20" s="20"/>
      <c r="J20" s="20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3.5" customHeight="1">
      <c r="A21" s="1"/>
      <c r="B21" s="21" t="s">
        <v>84</v>
      </c>
      <c r="C21" s="21" t="s">
        <v>85</v>
      </c>
      <c r="D21" s="20">
        <f>'Прогноз расходов'!D36</f>
        <v>0</v>
      </c>
      <c r="E21" s="20">
        <f>'Прогноз расходов'!E36</f>
        <v>0</v>
      </c>
      <c r="F21" s="20">
        <f>'Прогноз расходов'!F36</f>
        <v>0</v>
      </c>
      <c r="G21" s="20">
        <f>'Прогноз расходов'!G36</f>
        <v>0</v>
      </c>
      <c r="H21" s="20">
        <f>'Прогноз расходов'!H36</f>
        <v>0</v>
      </c>
      <c r="I21" s="20">
        <f>'Прогноз расходов'!I36</f>
        <v>0</v>
      </c>
      <c r="J21" s="20">
        <f>'Прогноз расходов'!J36</f>
        <v>0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3.5" customHeight="1">
      <c r="A22" s="1"/>
      <c r="B22" s="21" t="s">
        <v>86</v>
      </c>
      <c r="C22" s="21" t="s">
        <v>87</v>
      </c>
      <c r="D22" s="56">
        <f>'Прогноз расходов'!D44</f>
        <v>0</v>
      </c>
      <c r="E22" s="56">
        <f>'Прогноз расходов'!E44</f>
        <v>0</v>
      </c>
      <c r="F22" s="56">
        <f>'Прогноз расходов'!F44</f>
        <v>0</v>
      </c>
      <c r="G22" s="56">
        <f>'Прогноз расходов'!G44</f>
        <v>0</v>
      </c>
      <c r="H22" s="56">
        <f>'Прогноз расходов'!H44</f>
        <v>0</v>
      </c>
      <c r="I22" s="56">
        <f>'Прогноз расходов'!I44</f>
        <v>0</v>
      </c>
      <c r="J22" s="56">
        <f>'Прогноз расходов'!J44</f>
        <v>0</v>
      </c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13.5" customHeight="1">
      <c r="A23" s="1"/>
      <c r="B23" s="21" t="s">
        <v>88</v>
      </c>
      <c r="C23" s="21" t="s">
        <v>89</v>
      </c>
      <c r="D23" s="56">
        <f>'Прогноз расходов'!D49</f>
        <v>0</v>
      </c>
      <c r="E23" s="56">
        <f>'Прогноз расходов'!E49</f>
        <v>0</v>
      </c>
      <c r="F23" s="56">
        <f>'Прогноз расходов'!F49</f>
        <v>0</v>
      </c>
      <c r="G23" s="56">
        <f>'Прогноз расходов'!G49</f>
        <v>0</v>
      </c>
      <c r="H23" s="56">
        <f>'Прогноз расходов'!H49</f>
        <v>0</v>
      </c>
      <c r="I23" s="56">
        <f>'Прогноз расходов'!I49</f>
        <v>0</v>
      </c>
      <c r="J23" s="56">
        <f>'Прогноз расходов'!J49</f>
        <v>0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3.5" customHeight="1">
      <c r="A24" s="1"/>
      <c r="B24" s="55" t="s">
        <v>90</v>
      </c>
      <c r="C24" s="21" t="s">
        <v>91</v>
      </c>
      <c r="D24" s="57">
        <f t="shared" ref="D24:J24" si="1">D19+D20-D21-D22-D23</f>
        <v>0</v>
      </c>
      <c r="E24" s="57">
        <f t="shared" si="1"/>
        <v>0</v>
      </c>
      <c r="F24" s="57">
        <f t="shared" si="1"/>
        <v>0</v>
      </c>
      <c r="G24" s="57">
        <f t="shared" si="1"/>
        <v>0</v>
      </c>
      <c r="H24" s="57">
        <f t="shared" si="1"/>
        <v>0</v>
      </c>
      <c r="I24" s="57">
        <f t="shared" si="1"/>
        <v>0</v>
      </c>
      <c r="J24" s="57">
        <f t="shared" si="1"/>
        <v>0</v>
      </c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3.5" customHeight="1">
      <c r="A25" s="1"/>
      <c r="B25" s="55" t="s">
        <v>92</v>
      </c>
      <c r="C25" s="21" t="s">
        <v>93</v>
      </c>
      <c r="D25" s="57"/>
      <c r="E25" s="58"/>
      <c r="F25" s="58"/>
      <c r="G25" s="58"/>
      <c r="H25" s="58"/>
      <c r="I25" s="58"/>
      <c r="J25" s="5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3.5" customHeight="1">
      <c r="A26" s="1"/>
      <c r="B26" s="55" t="s">
        <v>94</v>
      </c>
      <c r="C26" s="53" t="s">
        <v>95</v>
      </c>
      <c r="D26" s="57">
        <f t="shared" ref="D26:J26" si="2">D24+D25</f>
        <v>0</v>
      </c>
      <c r="E26" s="57">
        <f t="shared" si="2"/>
        <v>0</v>
      </c>
      <c r="F26" s="57">
        <f t="shared" si="2"/>
        <v>0</v>
      </c>
      <c r="G26" s="57">
        <f t="shared" si="2"/>
        <v>0</v>
      </c>
      <c r="H26" s="57">
        <f t="shared" si="2"/>
        <v>0</v>
      </c>
      <c r="I26" s="57">
        <f t="shared" si="2"/>
        <v>0</v>
      </c>
      <c r="J26" s="57">
        <f t="shared" si="2"/>
        <v>0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3.5" customHeight="1">
      <c r="A27" s="1"/>
      <c r="B27" s="55" t="s">
        <v>96</v>
      </c>
      <c r="C27" s="21" t="s">
        <v>97</v>
      </c>
      <c r="D27" s="59">
        <f>D17*0.072</f>
        <v>0</v>
      </c>
      <c r="E27" s="58"/>
      <c r="F27" s="58"/>
      <c r="G27" s="58"/>
      <c r="H27" s="58"/>
      <c r="I27" s="58"/>
      <c r="J27" s="5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3.5" customHeight="1">
      <c r="A28" s="1"/>
      <c r="B28" s="55" t="s">
        <v>98</v>
      </c>
      <c r="C28" s="60" t="s">
        <v>99</v>
      </c>
      <c r="D28" s="57">
        <f t="shared" ref="D28:J28" si="3">D26-D27</f>
        <v>0</v>
      </c>
      <c r="E28" s="57">
        <f t="shared" si="3"/>
        <v>0</v>
      </c>
      <c r="F28" s="57">
        <f t="shared" si="3"/>
        <v>0</v>
      </c>
      <c r="G28" s="57">
        <f t="shared" si="3"/>
        <v>0</v>
      </c>
      <c r="H28" s="57">
        <f t="shared" si="3"/>
        <v>0</v>
      </c>
      <c r="I28" s="57">
        <f t="shared" si="3"/>
        <v>0</v>
      </c>
      <c r="J28" s="57">
        <f t="shared" si="3"/>
        <v>0</v>
      </c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3.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3.5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3.5" customHeight="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3.5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3.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3.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13.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3.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3.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3.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3.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3.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3.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3.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3.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3.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3.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3.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3.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3.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3.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3.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3.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3.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3.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3.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3.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3.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3.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3.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3.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3.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3.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3.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3.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3.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3.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3.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3.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3.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3.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3.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3.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3.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3.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3.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3.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3.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3.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3.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3.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3.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3.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3.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3.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3.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3.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3.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3.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3.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3.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3.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3.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3.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3.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3.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3.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3.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3.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3.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3.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3.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3.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3.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3.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3.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3.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3.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3.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3.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3.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3.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3.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3.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3.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3.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3.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3.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3.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3.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3.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3.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3.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3.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3.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3.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3.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3.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3.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3.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3.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3.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3.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3.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3.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3.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3.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3.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3.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3.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3.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3.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3.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3.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3.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3.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3.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3.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3.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3.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3.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3.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3.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3.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3.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3.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3.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3.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3.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3.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3.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3.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3.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3.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3.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3.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3.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3.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3.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3.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3.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3.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3.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3.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3.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3.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3.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3.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3.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3.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3.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3.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3.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3.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3.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3.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3.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3.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3.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3.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3.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3.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3.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3.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3.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3.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3.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3.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3.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3.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3.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3.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3.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3.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3.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3.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3.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3.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3.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3.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3.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3.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3.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3.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3.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3.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3.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3.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3.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3.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3.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3.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3.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3.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3.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3.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3.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3.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3.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3.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3.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3.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3.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3.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3.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3.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3.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3.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3.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3.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3.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3.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3.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3.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3.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3.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3.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3.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3.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3.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3.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3.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3.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3.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3.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3.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3.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3.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3.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3.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3.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3.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3.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3.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3.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3.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3.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3.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3.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3.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3.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3.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3.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3.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3.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3.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3.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3.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3.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3.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3.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3.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3.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3.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3.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3.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3.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3.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3.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3.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3.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3.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3.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3.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3.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3.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3.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3.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3.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3.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3.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3.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3.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3.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3.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3.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3.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3.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3.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3.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3.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3.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3.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3.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3.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3.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3.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3.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3.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3.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3.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3.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3.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3.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3.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3.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3.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3.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3.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3.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3.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3.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3.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3.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3.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3.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3.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3.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3.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3.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3.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3.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3.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3.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3.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3.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3.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3.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3.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3.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3.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3.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3.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3.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3.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3.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3.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3.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3.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3.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3.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3.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3.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3.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3.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3.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3.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3.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3.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3.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3.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3.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3.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3.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3.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3.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3.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3.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3.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3.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3.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3.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3.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3.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3.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3.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3.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3.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3.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3.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3.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3.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3.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3.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3.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3.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3.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3.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3.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3.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3.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3.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3.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3.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3.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3.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3.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3.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3.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3.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3.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3.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3.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3.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3.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3.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3.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3.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3.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3.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3.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3.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3.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3.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3.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3.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3.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3.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3.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3.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3.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3.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3.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3.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3.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3.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3.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3.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3.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3.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3.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3.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3.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3.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3.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3.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3.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3.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3.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3.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3.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3.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3.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3.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3.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3.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3.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3.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3.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3.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3.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3.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3.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3.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3.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3.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3.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3.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3.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3.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3.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3.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3.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3.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3.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3.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3.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3.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3.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3.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3.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3.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3.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3.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3.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3.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3.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3.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3.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3.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3.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3.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3.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3.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3.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3.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3.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3.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3.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3.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3.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3.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3.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3.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3.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3.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3.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3.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3.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3.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3.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3.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3.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3.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3.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3.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3.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3.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3.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3.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3.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3.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3.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3.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3.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3.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3.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3.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3.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3.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3.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3.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3.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3.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3.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3.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3.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3.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3.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3.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3.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3.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3.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3.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3.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3.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3.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3.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3.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3.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3.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3.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3.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3.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3.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3.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3.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3.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3.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3.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3.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3.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3.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3.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3.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3.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3.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3.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3.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3.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3.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3.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3.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3.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3.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3.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3.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3.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3.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3.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3.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3.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3.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3.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3.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3.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3.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3.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3.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3.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3.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3.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3.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3.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3.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3.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3.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3.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3.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3.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3.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3.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3.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3.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3.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3.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3.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3.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3.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3.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3.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3.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3.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3.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3.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3.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3.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3.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3.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3.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3.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3.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3.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3.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3.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3.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3.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3.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3.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3.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3.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3.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3.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3.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3.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3.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3.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3.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3.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3.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3.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3.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3.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3.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3.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3.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3.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3.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3.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3.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3.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3.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3.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3.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3.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3.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3.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3.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3.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3.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3.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3.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3.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3.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3.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3.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3.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3.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3.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3.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3.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3.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3.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3.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3.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3.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3.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3.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3.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3.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3.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3.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3.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3.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3.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3.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3.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3.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3.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3.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3.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3.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3.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3.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3.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3.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3.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3.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3.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3.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3.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3.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3.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3.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3.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3.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3.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3.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3.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3.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3.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3.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3.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3.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3.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3.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3.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3.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3.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3.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3.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3.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3.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3.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3.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3.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3.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spans="1:26" ht="13.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spans="1:26" ht="13.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spans="1:26" ht="13.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spans="1:26" ht="13.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spans="1:26" ht="13.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spans="1:26" ht="13.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spans="1:26" ht="13.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spans="1:26" ht="13.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spans="1:26" ht="13.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spans="1:26" ht="13.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spans="1:26" ht="13.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spans="1:26" ht="13.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spans="1:26" ht="13.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spans="1:26" ht="13.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spans="1:26" ht="13.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spans="1:26" ht="13.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spans="1:26" ht="13.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spans="1:26" ht="13.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spans="1:26" ht="13.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spans="1:26" ht="13.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spans="1:26" ht="13.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spans="1:26" ht="13.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spans="1:26" ht="13.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spans="1:26" ht="13.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spans="1:26" ht="13.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spans="1:26" ht="13.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spans="1:26" ht="13.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spans="1:26" ht="13.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spans="1:26" ht="13.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spans="1:26" ht="13.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spans="1:26" ht="13.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spans="1:26" ht="13.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spans="1:26" ht="13.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spans="1:26" ht="13.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spans="1:26" ht="13.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spans="1:26" ht="13.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spans="1:26" ht="13.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spans="1:26" ht="13.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spans="1:26" ht="13.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spans="1:26" ht="13.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spans="1:26" ht="13.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spans="1:26" ht="13.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spans="1:26" ht="13.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spans="1:26" ht="13.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spans="1:26" ht="13.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spans="1:26" ht="13.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spans="1:26" ht="13.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spans="1:26" ht="13.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spans="1:26" ht="13.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spans="1:26" ht="13.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spans="1:26" ht="13.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spans="1:26" ht="13.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spans="1:26" ht="13.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spans="1:26" ht="13.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spans="1:26" ht="13.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spans="1:26" ht="13.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spans="1:26" ht="13.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spans="1:26" ht="13.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spans="1:26" ht="13.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spans="1:26" ht="13.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spans="1:26" ht="13.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spans="1:26" ht="13.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spans="1:26" ht="13.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spans="1:26" ht="13.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spans="1:26" ht="13.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spans="1:26" ht="13.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spans="1:26" ht="13.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spans="1:26" ht="13.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spans="1:26" ht="13.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spans="1:26" ht="13.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spans="1:26" ht="13.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spans="1:26" ht="13.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spans="1:26" ht="13.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spans="1:26" ht="13.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spans="1:26" ht="13.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spans="1:26" ht="13.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spans="1:26" ht="13.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spans="1:26" ht="13.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spans="1:26" ht="13.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spans="1:26" ht="13.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spans="1:26" ht="13.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spans="1:26" ht="13.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spans="1:26" ht="13.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spans="1:26" ht="13.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spans="1:26" ht="13.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spans="1:26" ht="13.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spans="1:26" ht="13.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spans="1:26" ht="13.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spans="1:26" ht="13.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spans="1:26" ht="13.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spans="1:26" ht="13.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spans="1:26" ht="13.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spans="1:26" ht="13.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spans="1:26" ht="13.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spans="1:26" ht="13.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spans="1:26" ht="13.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spans="1:26" ht="13.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spans="1:26" ht="13.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spans="1:26" ht="13.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spans="1:26" ht="13.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spans="1:26" ht="13.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spans="1:26" ht="13.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spans="1:26" ht="13.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spans="1:26" ht="13.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spans="1:26" ht="13.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spans="1:26" ht="13.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spans="1:26" ht="13.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spans="1:26" ht="13.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spans="1:26" ht="13.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spans="1:26" ht="13.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spans="1:26" ht="13.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spans="1:26" ht="13.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spans="1:26" ht="13.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spans="1:26" ht="13.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spans="1:26" ht="13.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spans="1:26" ht="13.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spans="1:26" ht="13.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spans="1:26" ht="13.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spans="1:26" ht="13.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spans="1:26" ht="13.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spans="1:26" ht="13.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spans="1:26" ht="13.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spans="1:26" ht="13.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spans="1:26" ht="13.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spans="1:26" ht="13.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spans="1:26" ht="13.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spans="1:26" ht="13.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spans="1:26" ht="13.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spans="1:26" ht="13.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spans="1:26" ht="13.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spans="1:26" ht="13.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spans="1:26" ht="13.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spans="1:26" ht="13.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spans="1:26" ht="13.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spans="1:26" ht="13.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spans="1:26" ht="13.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spans="1:26" ht="13.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spans="1:26" ht="13.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spans="1:26" ht="13.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spans="1:26" ht="13.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spans="1:26" ht="13.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spans="1:26" ht="13.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spans="1:26" ht="13.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spans="1:26" ht="13.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spans="1:26" ht="13.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spans="1:26" ht="13.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spans="1:26" ht="13.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spans="1:26" ht="13.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spans="1:26" ht="13.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spans="1:26" ht="13.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spans="1:26" ht="13.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spans="1:26" ht="13.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spans="1:26" ht="13.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spans="1:26" ht="13.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spans="1:26" ht="13.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spans="1:26" ht="13.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spans="1:26" ht="13.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spans="1:26" ht="13.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spans="1:26" ht="13.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spans="1:26" ht="13.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spans="1:26" ht="13.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spans="1:26" ht="13.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spans="1:26" ht="13.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spans="1:26" ht="13.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spans="1:26" ht="13.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spans="1:26" ht="13.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spans="1:26" ht="13.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spans="1:26" ht="13.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spans="1:26" ht="13.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spans="1:26" ht="13.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spans="1:26" ht="13.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spans="1:26" ht="13.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spans="1:26" ht="13.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spans="1:26" ht="13.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spans="1:26" ht="13.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spans="1:26" ht="13.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spans="1:26" ht="13.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spans="1:26" ht="13.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spans="1:26" ht="13.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spans="1:26" ht="13.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spans="1:26" ht="13.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spans="1:26" ht="13.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spans="1:26" ht="13.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spans="1:26" ht="13.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spans="1:26" ht="13.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spans="1:26" ht="13.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spans="1:26" ht="13.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spans="1:26" ht="13.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spans="1:26" ht="13.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spans="1:26" ht="13.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spans="1:26" ht="13.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spans="1:26" ht="13.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spans="1:26" ht="13.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spans="1:26" ht="13.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spans="1:26" ht="13.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spans="1:26" ht="13.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spans="1:26" ht="13.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spans="1:26" ht="13.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spans="1:26" ht="13.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spans="1:26" ht="13.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spans="1:26" ht="13.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spans="1:26" ht="13.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spans="1:26" ht="13.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spans="1:26" ht="13.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spans="1:26" ht="13.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spans="1:26" ht="13.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spans="1:26" ht="13.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spans="1:26" ht="13.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spans="1:26" ht="13.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spans="1:26" ht="13.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spans="1:26" ht="13.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spans="1:26" ht="13.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spans="1:26" ht="13.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spans="1:26" ht="13.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spans="1:26" ht="13.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spans="1:26" ht="13.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spans="1:26" ht="13.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spans="1:26" ht="13.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spans="1:26" ht="13.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spans="1:26" ht="13.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spans="1:26" ht="13.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spans="1:26" ht="13.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spans="1:26" ht="13.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spans="1:26" ht="13.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spans="1:26" ht="13.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spans="1:26" ht="13.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spans="1:26" ht="13.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spans="1:26" ht="13.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spans="1:26" ht="13.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spans="1:26" ht="13.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spans="1:26" ht="13.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spans="1:26" ht="13.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spans="1:26" ht="13.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spans="1:26" ht="13.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spans="1:26" ht="13.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spans="1:26" ht="13.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spans="1:26" ht="13.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spans="1:26" ht="13.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spans="1:26" ht="13.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spans="1:26" ht="13.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spans="1:26" ht="13.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spans="1:26" ht="13.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spans="1:26" ht="13.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spans="1:26" ht="13.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spans="1:26" ht="13.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spans="1:26" ht="13.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spans="1:26" ht="13.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spans="1:26" ht="13.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spans="1:26" ht="13.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spans="1:26" ht="13.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spans="1:26" ht="13.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spans="1:26" ht="13.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spans="1:26" ht="13.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spans="1:26" ht="13.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spans="1:26" ht="13.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spans="1:26" ht="13.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spans="1:26" ht="13.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spans="1:26" ht="13.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spans="1:26" ht="13.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spans="1:26" ht="13.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spans="1:26" ht="13.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spans="1:26" ht="13.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spans="1:26" ht="13.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spans="1:26" ht="13.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spans="1:26" ht="13.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spans="1:26" ht="13.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spans="1:26" ht="13.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spans="1:26" ht="13.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spans="1:26" ht="13.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spans="1:26" ht="13.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spans="1:26" ht="13.5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spans="1:26" ht="13.5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spans="1:26" ht="13.5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spans="1:26" ht="13.5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spans="1:26" ht="13.5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  <row r="1001" spans="1:26" ht="13.5" customHeight="1">
      <c r="A1001" s="48"/>
      <c r="B1001" s="48"/>
      <c r="C1001" s="48"/>
      <c r="D1001" s="48"/>
      <c r="E1001" s="48"/>
      <c r="F1001" s="48"/>
      <c r="G1001" s="48"/>
      <c r="H1001" s="48"/>
      <c r="I1001" s="48"/>
      <c r="J1001" s="48"/>
      <c r="K1001" s="48"/>
      <c r="L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  <c r="Z1001" s="48"/>
    </row>
    <row r="1002" spans="1:26" ht="13.5" customHeight="1">
      <c r="A1002" s="48"/>
      <c r="B1002" s="48"/>
      <c r="C1002" s="48"/>
      <c r="D1002" s="48"/>
      <c r="E1002" s="48"/>
      <c r="F1002" s="48"/>
      <c r="G1002" s="48"/>
      <c r="H1002" s="48"/>
      <c r="I1002" s="48"/>
      <c r="J1002" s="48"/>
      <c r="K1002" s="48"/>
      <c r="L1002" s="48"/>
      <c r="M1002" s="48"/>
      <c r="N1002" s="48"/>
      <c r="O1002" s="48"/>
      <c r="P1002" s="48"/>
      <c r="Q1002" s="48"/>
      <c r="R1002" s="48"/>
      <c r="S1002" s="48"/>
      <c r="T1002" s="48"/>
      <c r="U1002" s="48"/>
      <c r="V1002" s="48"/>
      <c r="W1002" s="48"/>
      <c r="X1002" s="48"/>
      <c r="Y1002" s="48"/>
      <c r="Z1002" s="48"/>
    </row>
    <row r="1003" spans="1:26" ht="13.5" customHeight="1">
      <c r="A1003" s="48"/>
      <c r="B1003" s="48"/>
      <c r="C1003" s="48"/>
      <c r="D1003" s="48"/>
      <c r="E1003" s="48"/>
      <c r="F1003" s="48"/>
      <c r="G1003" s="48"/>
      <c r="H1003" s="48"/>
      <c r="I1003" s="48"/>
      <c r="J1003" s="48"/>
      <c r="K1003" s="48"/>
      <c r="L1003" s="48"/>
      <c r="M1003" s="48"/>
      <c r="N1003" s="48"/>
      <c r="O1003" s="48"/>
      <c r="P1003" s="48"/>
      <c r="Q1003" s="48"/>
      <c r="R1003" s="48"/>
      <c r="S1003" s="48"/>
      <c r="T1003" s="48"/>
      <c r="U1003" s="48"/>
      <c r="V1003" s="48"/>
      <c r="W1003" s="48"/>
      <c r="X1003" s="48"/>
      <c r="Y1003" s="48"/>
      <c r="Z1003" s="48"/>
    </row>
    <row r="1004" spans="1:26" ht="13.5" customHeight="1">
      <c r="A1004" s="48"/>
      <c r="B1004" s="48"/>
      <c r="C1004" s="48"/>
      <c r="D1004" s="48"/>
      <c r="E1004" s="48"/>
      <c r="F1004" s="48"/>
      <c r="G1004" s="48"/>
      <c r="H1004" s="48"/>
      <c r="I1004" s="48"/>
      <c r="J1004" s="48"/>
      <c r="K1004" s="48"/>
      <c r="L1004" s="48"/>
      <c r="M1004" s="48"/>
      <c r="N1004" s="48"/>
      <c r="O1004" s="48"/>
      <c r="P1004" s="48"/>
      <c r="Q1004" s="48"/>
      <c r="R1004" s="48"/>
      <c r="S1004" s="48"/>
      <c r="T1004" s="48"/>
      <c r="U1004" s="48"/>
      <c r="V1004" s="48"/>
      <c r="W1004" s="48"/>
      <c r="X1004" s="48"/>
      <c r="Y1004" s="48"/>
      <c r="Z1004" s="48"/>
    </row>
  </sheetData>
  <mergeCells count="7">
    <mergeCell ref="I15:I16"/>
    <mergeCell ref="J15:J16"/>
    <mergeCell ref="B11:E11"/>
    <mergeCell ref="B15:B16"/>
    <mergeCell ref="C15:C16"/>
    <mergeCell ref="D15:G15"/>
    <mergeCell ref="H15:H16"/>
  </mergeCells>
  <pageMargins left="0.70866141732283472" right="0.70866141732283472" top="0.74803149606299213" bottom="0.74803149606299213" header="0" footer="0"/>
  <pageSetup paperSize="9" scale="98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0:AC67"/>
  <sheetViews>
    <sheetView workbookViewId="0"/>
  </sheetViews>
  <sheetFormatPr defaultColWidth="14.42578125" defaultRowHeight="15" customHeight="1"/>
  <cols>
    <col min="1" max="1" width="5.42578125" customWidth="1"/>
    <col min="2" max="2" width="18.42578125" customWidth="1"/>
    <col min="3" max="3" width="16.85546875" customWidth="1"/>
    <col min="4" max="4" width="15.5703125" customWidth="1"/>
    <col min="5" max="5" width="15.42578125" customWidth="1"/>
    <col min="6" max="7" width="23" customWidth="1"/>
    <col min="8" max="8" width="14.5703125" customWidth="1"/>
    <col min="9" max="9" width="14" customWidth="1"/>
    <col min="10" max="10" width="17.5703125" customWidth="1"/>
    <col min="11" max="11" width="16.5703125" customWidth="1"/>
  </cols>
  <sheetData>
    <row r="10" spans="1:29">
      <c r="B10" s="1" t="s">
        <v>0</v>
      </c>
      <c r="C10" s="1"/>
      <c r="D10" s="1"/>
      <c r="E10" s="1"/>
      <c r="F10" s="1"/>
      <c r="G10" s="1"/>
      <c r="H10" s="1"/>
    </row>
    <row r="11" spans="1:29">
      <c r="B11" s="115" t="s">
        <v>100</v>
      </c>
      <c r="C11" s="116"/>
      <c r="D11" s="116"/>
      <c r="E11" s="116"/>
      <c r="F11" s="116"/>
      <c r="G11" s="116"/>
      <c r="H11" s="116"/>
    </row>
    <row r="13" spans="1:29">
      <c r="B13" s="61" t="s">
        <v>101</v>
      </c>
      <c r="C13" s="62"/>
    </row>
    <row r="14" spans="1:29" ht="45">
      <c r="B14" s="61" t="s">
        <v>102</v>
      </c>
      <c r="C14" s="62"/>
    </row>
    <row r="15" spans="1:29">
      <c r="A15" s="63"/>
      <c r="B15" s="64"/>
      <c r="C15" s="65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</row>
    <row r="16" spans="1:29" ht="14.25" customHeight="1">
      <c r="B16" s="110" t="s">
        <v>103</v>
      </c>
      <c r="C16" s="128"/>
      <c r="D16" s="128"/>
      <c r="E16" s="128"/>
      <c r="F16" s="128"/>
      <c r="G16" s="128"/>
      <c r="H16" s="128"/>
      <c r="I16" s="128"/>
      <c r="J16" s="129"/>
    </row>
    <row r="17" spans="2:10" ht="30">
      <c r="B17" s="66" t="s">
        <v>104</v>
      </c>
      <c r="C17" s="67" t="s">
        <v>105</v>
      </c>
      <c r="D17" s="67" t="s">
        <v>106</v>
      </c>
      <c r="E17" s="67" t="s">
        <v>107</v>
      </c>
      <c r="F17" s="67" t="s">
        <v>108</v>
      </c>
      <c r="G17" s="67" t="s">
        <v>109</v>
      </c>
      <c r="H17" s="67" t="s">
        <v>110</v>
      </c>
      <c r="I17" s="68" t="s">
        <v>111</v>
      </c>
      <c r="J17" s="69" t="s">
        <v>112</v>
      </c>
    </row>
    <row r="18" spans="2:10">
      <c r="B18" s="70" t="s">
        <v>113</v>
      </c>
      <c r="C18" s="71"/>
      <c r="D18" s="72" t="s">
        <v>114</v>
      </c>
      <c r="E18" s="71"/>
      <c r="F18" s="73" t="str">
        <f t="shared" ref="F18:F21" si="0">IFERROR(E18/C18,"")</f>
        <v/>
      </c>
      <c r="G18" s="74" t="str">
        <f t="shared" ref="G18:G21" si="1">IFERROR($E18/SUM($E$18:$E$21),"")</f>
        <v/>
      </c>
      <c r="H18" s="75" t="str">
        <f t="shared" ref="H18:H21" si="2">IF($C$14&gt;0,IFERROR(C18/$C$14,""),IF($C$13&gt;0,IFERROR(C18/$C$13,""),""))</f>
        <v/>
      </c>
      <c r="I18" s="76"/>
      <c r="J18" s="77"/>
    </row>
    <row r="19" spans="2:10">
      <c r="B19" s="70" t="s">
        <v>115</v>
      </c>
      <c r="C19" s="71"/>
      <c r="D19" s="72" t="s">
        <v>116</v>
      </c>
      <c r="E19" s="71"/>
      <c r="F19" s="73" t="str">
        <f t="shared" si="0"/>
        <v/>
      </c>
      <c r="G19" s="74" t="str">
        <f t="shared" si="1"/>
        <v/>
      </c>
      <c r="H19" s="75" t="str">
        <f t="shared" si="2"/>
        <v/>
      </c>
      <c r="I19" s="76"/>
      <c r="J19" s="77"/>
    </row>
    <row r="20" spans="2:10">
      <c r="B20" s="70" t="s">
        <v>117</v>
      </c>
      <c r="C20" s="71"/>
      <c r="D20" s="72" t="s">
        <v>118</v>
      </c>
      <c r="E20" s="71"/>
      <c r="F20" s="73" t="str">
        <f t="shared" si="0"/>
        <v/>
      </c>
      <c r="G20" s="74" t="str">
        <f t="shared" si="1"/>
        <v/>
      </c>
      <c r="H20" s="75" t="str">
        <f t="shared" si="2"/>
        <v/>
      </c>
      <c r="I20" s="76"/>
      <c r="J20" s="77"/>
    </row>
    <row r="21" spans="2:10">
      <c r="B21" s="70" t="s">
        <v>119</v>
      </c>
      <c r="C21" s="71"/>
      <c r="D21" s="72" t="s">
        <v>120</v>
      </c>
      <c r="E21" s="71"/>
      <c r="F21" s="73" t="str">
        <f t="shared" si="0"/>
        <v/>
      </c>
      <c r="G21" s="74" t="str">
        <f t="shared" si="1"/>
        <v/>
      </c>
      <c r="H21" s="75" t="str">
        <f t="shared" si="2"/>
        <v/>
      </c>
      <c r="I21" s="78"/>
      <c r="J21" s="77"/>
    </row>
    <row r="22" spans="2:10">
      <c r="B22" s="77"/>
      <c r="C22" s="77"/>
      <c r="D22" s="77"/>
      <c r="E22" s="77"/>
      <c r="F22" s="77"/>
      <c r="G22" s="77"/>
      <c r="H22" s="77"/>
      <c r="I22" s="79"/>
      <c r="J22" s="77"/>
    </row>
    <row r="25" spans="2:10">
      <c r="B25" s="112" t="s">
        <v>121</v>
      </c>
      <c r="C25" s="130"/>
      <c r="D25" s="130"/>
      <c r="E25" s="130"/>
      <c r="F25" s="130"/>
      <c r="G25" s="130"/>
      <c r="H25" s="130"/>
      <c r="I25" s="131"/>
    </row>
    <row r="26" spans="2:10" ht="30">
      <c r="B26" s="66" t="s">
        <v>122</v>
      </c>
      <c r="C26" s="67" t="s">
        <v>105</v>
      </c>
      <c r="D26" s="67" t="s">
        <v>106</v>
      </c>
      <c r="E26" s="67" t="s">
        <v>123</v>
      </c>
      <c r="F26" s="67" t="s">
        <v>124</v>
      </c>
      <c r="G26" s="67" t="s">
        <v>125</v>
      </c>
      <c r="H26" s="67" t="s">
        <v>111</v>
      </c>
      <c r="I26" s="80" t="s">
        <v>112</v>
      </c>
    </row>
    <row r="27" spans="2:10">
      <c r="B27" s="70" t="s">
        <v>113</v>
      </c>
      <c r="C27" s="75" t="str">
        <f t="shared" ref="C27:F27" si="3">C18</f>
        <v/>
      </c>
      <c r="D27" s="81" t="str">
        <f t="shared" si="3"/>
        <v>kWh</v>
      </c>
      <c r="E27" s="73" t="str">
        <f t="shared" si="3"/>
        <v/>
      </c>
      <c r="F27" s="73" t="str">
        <f t="shared" si="3"/>
        <v/>
      </c>
      <c r="G27" s="82">
        <v>0.4</v>
      </c>
      <c r="H27" s="76"/>
      <c r="I27" s="83" t="s">
        <v>112</v>
      </c>
    </row>
    <row r="28" spans="2:10">
      <c r="B28" s="70" t="s">
        <v>115</v>
      </c>
      <c r="C28" s="75" t="str">
        <f t="shared" ref="C28:F28" si="4">C19</f>
        <v/>
      </c>
      <c r="D28" s="81" t="str">
        <f t="shared" si="4"/>
        <v>м3 / т / kWh</v>
      </c>
      <c r="E28" s="73" t="str">
        <f t="shared" si="4"/>
        <v/>
      </c>
      <c r="F28" s="73" t="str">
        <f t="shared" si="4"/>
        <v/>
      </c>
      <c r="G28" s="82">
        <v>0.24</v>
      </c>
      <c r="H28" s="76"/>
      <c r="I28" s="83" t="s">
        <v>112</v>
      </c>
    </row>
    <row r="29" spans="2:10">
      <c r="B29" s="70" t="s">
        <v>117</v>
      </c>
      <c r="C29" s="75" t="str">
        <f t="shared" ref="C29:F29" si="5">C20</f>
        <v/>
      </c>
      <c r="D29" s="81" t="str">
        <f t="shared" si="5"/>
        <v>Гкал / kWh</v>
      </c>
      <c r="E29" s="73" t="str">
        <f t="shared" si="5"/>
        <v/>
      </c>
      <c r="F29" s="73" t="str">
        <f t="shared" si="5"/>
        <v/>
      </c>
      <c r="G29" s="82">
        <v>0.24</v>
      </c>
      <c r="H29" s="76"/>
      <c r="I29" s="83" t="s">
        <v>112</v>
      </c>
    </row>
    <row r="30" spans="2:10">
      <c r="B30" s="70" t="s">
        <v>119</v>
      </c>
      <c r="C30" s="75" t="str">
        <f t="shared" ref="C30:F30" si="6">C21</f>
        <v/>
      </c>
      <c r="D30" s="81" t="str">
        <f t="shared" si="6"/>
        <v>м3</v>
      </c>
      <c r="E30" s="73" t="str">
        <f t="shared" si="6"/>
        <v/>
      </c>
      <c r="F30" s="73" t="str">
        <f t="shared" si="6"/>
        <v/>
      </c>
      <c r="G30" s="82">
        <v>0</v>
      </c>
      <c r="H30" s="76"/>
      <c r="I30" s="83" t="s">
        <v>112</v>
      </c>
    </row>
    <row r="31" spans="2:10">
      <c r="B31" s="77"/>
      <c r="C31" s="77"/>
      <c r="D31" s="77"/>
      <c r="E31" s="77"/>
      <c r="F31" s="77"/>
      <c r="G31" s="84"/>
      <c r="H31" s="113" t="s">
        <v>126</v>
      </c>
      <c r="I31" s="129"/>
    </row>
    <row r="32" spans="2:10">
      <c r="B32" s="85"/>
      <c r="C32" s="85"/>
      <c r="D32" s="85"/>
      <c r="E32" s="85"/>
      <c r="F32" s="85"/>
      <c r="G32" s="85"/>
      <c r="H32" s="85"/>
      <c r="I32" s="85"/>
    </row>
    <row r="33" spans="2:10">
      <c r="B33" s="110" t="s">
        <v>127</v>
      </c>
      <c r="C33" s="128"/>
      <c r="D33" s="128"/>
      <c r="E33" s="128"/>
      <c r="F33" s="128"/>
      <c r="G33" s="128"/>
      <c r="H33" s="128"/>
      <c r="I33" s="129"/>
    </row>
    <row r="34" spans="2:10">
      <c r="B34" s="86" t="s">
        <v>128</v>
      </c>
      <c r="C34" s="76"/>
      <c r="D34" s="77"/>
      <c r="E34" s="77"/>
      <c r="F34" s="77"/>
      <c r="G34" s="77"/>
      <c r="H34" s="77"/>
      <c r="I34" s="77"/>
    </row>
    <row r="35" spans="2:10">
      <c r="B35" s="86" t="s">
        <v>129</v>
      </c>
      <c r="C35" s="71"/>
      <c r="D35" s="77"/>
      <c r="E35" s="77"/>
      <c r="F35" s="77"/>
      <c r="G35" s="77"/>
      <c r="H35" s="77"/>
      <c r="I35" s="77"/>
    </row>
    <row r="36" spans="2:10" ht="30">
      <c r="B36" s="86" t="s">
        <v>130</v>
      </c>
      <c r="C36" s="87">
        <f>IFERROR(C35*1230,"")</f>
        <v>0</v>
      </c>
      <c r="D36" s="77"/>
      <c r="E36" s="77"/>
      <c r="F36" s="77"/>
      <c r="G36" s="77"/>
      <c r="H36" s="77"/>
      <c r="I36" s="77"/>
    </row>
    <row r="37" spans="2:10" ht="30">
      <c r="B37" s="86" t="s">
        <v>131</v>
      </c>
      <c r="C37" s="88" t="str">
        <f>IFERROR(C36/C27,"")</f>
        <v/>
      </c>
      <c r="D37" s="77"/>
      <c r="E37" s="77"/>
      <c r="F37" s="77"/>
      <c r="G37" s="77"/>
      <c r="H37" s="77"/>
      <c r="I37" s="77"/>
    </row>
    <row r="38" spans="2:10">
      <c r="B38" s="86" t="s">
        <v>132</v>
      </c>
      <c r="C38" s="76"/>
      <c r="D38" s="77"/>
      <c r="E38" s="77"/>
      <c r="F38" s="77"/>
      <c r="G38" s="77"/>
      <c r="H38" s="77"/>
      <c r="I38" s="77"/>
    </row>
    <row r="39" spans="2:10" ht="60">
      <c r="B39" s="86" t="s">
        <v>133</v>
      </c>
      <c r="C39" s="76"/>
      <c r="D39" s="77"/>
      <c r="E39" s="77"/>
      <c r="F39" s="77"/>
      <c r="G39" s="77"/>
      <c r="H39" s="77"/>
      <c r="I39" s="77"/>
    </row>
    <row r="42" spans="2:10">
      <c r="B42" s="112" t="s">
        <v>134</v>
      </c>
      <c r="C42" s="130"/>
      <c r="D42" s="130"/>
      <c r="E42" s="130"/>
      <c r="F42" s="130"/>
      <c r="G42" s="130"/>
      <c r="H42" s="130"/>
      <c r="I42" s="130"/>
      <c r="J42" s="131"/>
    </row>
    <row r="43" spans="2:10" ht="45">
      <c r="B43" s="66" t="s">
        <v>122</v>
      </c>
      <c r="C43" s="67" t="s">
        <v>135</v>
      </c>
      <c r="D43" s="67" t="s">
        <v>136</v>
      </c>
      <c r="E43" s="67" t="s">
        <v>137</v>
      </c>
      <c r="F43" s="67" t="s">
        <v>138</v>
      </c>
      <c r="G43" s="67" t="s">
        <v>139</v>
      </c>
      <c r="H43" s="67" t="s">
        <v>140</v>
      </c>
      <c r="I43" s="67" t="s">
        <v>141</v>
      </c>
      <c r="J43" s="80" t="s">
        <v>112</v>
      </c>
    </row>
    <row r="44" spans="2:10">
      <c r="B44" s="70" t="s">
        <v>113</v>
      </c>
      <c r="C44" s="75" t="str">
        <f t="shared" ref="C44:C47" si="7">C27</f>
        <v/>
      </c>
      <c r="D44" s="71"/>
      <c r="E44" s="89">
        <f t="shared" ref="E44:E47" si="8">IFERROR(C44-D44,"")</f>
        <v>0</v>
      </c>
      <c r="F44" s="74" t="str">
        <f t="shared" ref="F44:F47" si="9">IFERROR(E44/C44,"")</f>
        <v/>
      </c>
      <c r="G44" s="73" t="str">
        <f t="shared" ref="G44:G47" si="10">E27</f>
        <v/>
      </c>
      <c r="H44" s="73" t="str">
        <f t="shared" ref="H44:H47" si="11">IF(AND(D44&lt;&gt;"",F27&lt;&gt;""),D44*F27,"")</f>
        <v/>
      </c>
      <c r="I44" s="90">
        <f t="shared" ref="I44:I47" si="12">IFERROR(G44-H44,"")</f>
        <v>0</v>
      </c>
      <c r="J44" s="77"/>
    </row>
    <row r="45" spans="2:10">
      <c r="B45" s="70" t="s">
        <v>115</v>
      </c>
      <c r="C45" s="75" t="str">
        <f t="shared" si="7"/>
        <v/>
      </c>
      <c r="D45" s="71"/>
      <c r="E45" s="89">
        <f t="shared" si="8"/>
        <v>0</v>
      </c>
      <c r="F45" s="74" t="str">
        <f t="shared" si="9"/>
        <v/>
      </c>
      <c r="G45" s="73" t="str">
        <f t="shared" si="10"/>
        <v/>
      </c>
      <c r="H45" s="73" t="str">
        <f t="shared" si="11"/>
        <v/>
      </c>
      <c r="I45" s="90">
        <f t="shared" si="12"/>
        <v>0</v>
      </c>
      <c r="J45" s="77"/>
    </row>
    <row r="46" spans="2:10">
      <c r="B46" s="70" t="s">
        <v>117</v>
      </c>
      <c r="C46" s="75" t="str">
        <f t="shared" si="7"/>
        <v/>
      </c>
      <c r="D46" s="71"/>
      <c r="E46" s="89">
        <f t="shared" si="8"/>
        <v>0</v>
      </c>
      <c r="F46" s="74" t="str">
        <f t="shared" si="9"/>
        <v/>
      </c>
      <c r="G46" s="73" t="str">
        <f t="shared" si="10"/>
        <v/>
      </c>
      <c r="H46" s="73" t="str">
        <f t="shared" si="11"/>
        <v/>
      </c>
      <c r="I46" s="90">
        <f t="shared" si="12"/>
        <v>0</v>
      </c>
      <c r="J46" s="77"/>
    </row>
    <row r="47" spans="2:10">
      <c r="B47" s="70" t="s">
        <v>119</v>
      </c>
      <c r="C47" s="75" t="str">
        <f t="shared" si="7"/>
        <v/>
      </c>
      <c r="D47" s="71"/>
      <c r="E47" s="89">
        <f t="shared" si="8"/>
        <v>0</v>
      </c>
      <c r="F47" s="74" t="str">
        <f t="shared" si="9"/>
        <v/>
      </c>
      <c r="G47" s="73" t="str">
        <f t="shared" si="10"/>
        <v/>
      </c>
      <c r="H47" s="73" t="str">
        <f t="shared" si="11"/>
        <v/>
      </c>
      <c r="I47" s="90">
        <f t="shared" si="12"/>
        <v>0</v>
      </c>
      <c r="J47" s="85"/>
    </row>
    <row r="48" spans="2:10" ht="45">
      <c r="B48" s="66" t="s">
        <v>142</v>
      </c>
      <c r="C48" s="90">
        <f>SUM(G44:G47)</f>
        <v>0</v>
      </c>
      <c r="D48" s="84"/>
      <c r="E48" s="114" t="s">
        <v>143</v>
      </c>
      <c r="F48" s="128"/>
      <c r="G48" s="128"/>
      <c r="H48" s="128"/>
      <c r="I48" s="128"/>
      <c r="J48" s="129"/>
    </row>
    <row r="49" spans="2:10" ht="75">
      <c r="B49" s="66" t="s">
        <v>144</v>
      </c>
      <c r="C49" s="90">
        <f>SUM(H44:H47)</f>
        <v>0</v>
      </c>
      <c r="D49" s="84"/>
      <c r="E49" s="91" t="s">
        <v>145</v>
      </c>
      <c r="F49" s="84"/>
      <c r="G49" s="92" t="str">
        <f>IFERROR(E44/C44,"")</f>
        <v/>
      </c>
      <c r="H49" s="77"/>
      <c r="I49" s="77"/>
      <c r="J49" s="77"/>
    </row>
    <row r="50" spans="2:10" ht="30">
      <c r="B50" s="66" t="s">
        <v>146</v>
      </c>
      <c r="C50" s="90">
        <f>IFERROR(C48-C49,"")</f>
        <v>0</v>
      </c>
      <c r="D50" s="84"/>
      <c r="E50" s="91" t="s">
        <v>147</v>
      </c>
      <c r="F50" s="84"/>
      <c r="G50" s="92" t="str">
        <f>C51</f>
        <v/>
      </c>
      <c r="H50" s="77"/>
      <c r="I50" s="77"/>
      <c r="J50" s="77"/>
    </row>
    <row r="51" spans="2:10" ht="45">
      <c r="B51" s="66" t="s">
        <v>147</v>
      </c>
      <c r="C51" s="74" t="str">
        <f>IFERROR(C50/C48,"")</f>
        <v/>
      </c>
      <c r="D51" s="84"/>
      <c r="E51" s="91" t="s">
        <v>148</v>
      </c>
      <c r="F51" s="84"/>
      <c r="G51" s="92" t="str">
        <f>IFERROR((#REF!-IF($B$12&gt;0,D44/$B$12,IF($B$9&gt;0,D44/$B$9,"")))/#REF!,"")</f>
        <v/>
      </c>
      <c r="H51" s="77"/>
      <c r="I51" s="77"/>
      <c r="J51" s="77"/>
    </row>
    <row r="52" spans="2:10">
      <c r="B52" s="77"/>
      <c r="C52" s="77"/>
      <c r="D52" s="77"/>
      <c r="E52" s="77"/>
      <c r="F52" s="77"/>
      <c r="G52" s="77"/>
      <c r="H52" s="77"/>
      <c r="I52" s="77"/>
      <c r="J52" s="77"/>
    </row>
    <row r="53" spans="2:10">
      <c r="B53" s="85"/>
      <c r="C53" s="85"/>
      <c r="D53" s="85"/>
      <c r="E53" s="85"/>
      <c r="F53" s="85"/>
      <c r="G53" s="85"/>
      <c r="H53" s="85"/>
      <c r="I53" s="85"/>
      <c r="J53" s="85"/>
    </row>
    <row r="54" spans="2:10">
      <c r="B54" s="110" t="s">
        <v>149</v>
      </c>
      <c r="C54" s="128"/>
      <c r="D54" s="128"/>
      <c r="E54" s="128"/>
      <c r="F54" s="128"/>
      <c r="G54" s="128"/>
      <c r="H54" s="128"/>
      <c r="I54" s="128"/>
      <c r="J54" s="129"/>
    </row>
    <row r="55" spans="2:10">
      <c r="B55" s="111" t="s">
        <v>150</v>
      </c>
      <c r="C55" s="128"/>
      <c r="D55" s="128"/>
      <c r="E55" s="128"/>
      <c r="F55" s="128"/>
      <c r="G55" s="128"/>
      <c r="H55" s="128"/>
      <c r="I55" s="128"/>
      <c r="J55" s="129"/>
    </row>
    <row r="56" spans="2:10" ht="30">
      <c r="B56" s="66" t="s">
        <v>122</v>
      </c>
      <c r="C56" s="67" t="s">
        <v>151</v>
      </c>
      <c r="D56" s="67" t="s">
        <v>152</v>
      </c>
      <c r="E56" s="67" t="s">
        <v>153</v>
      </c>
      <c r="F56" s="67" t="s">
        <v>154</v>
      </c>
      <c r="G56" s="67" t="s">
        <v>155</v>
      </c>
      <c r="H56" s="67" t="s">
        <v>156</v>
      </c>
      <c r="I56" s="77"/>
      <c r="J56" s="77"/>
    </row>
    <row r="57" spans="2:10">
      <c r="B57" s="70" t="s">
        <v>113</v>
      </c>
      <c r="C57" s="75" t="str">
        <f t="shared" ref="C57:D57" si="13">C44</f>
        <v/>
      </c>
      <c r="D57" s="75" t="str">
        <f t="shared" si="13"/>
        <v/>
      </c>
      <c r="E57" s="93">
        <f t="shared" ref="E57:E60" si="14">G27</f>
        <v>0.4</v>
      </c>
      <c r="F57" s="75" t="str">
        <f t="shared" ref="F57:F60" si="15">IF(AND(C57&lt;&gt;"",E57&lt;&gt;""),C57*E57/1000,"")</f>
        <v/>
      </c>
      <c r="G57" s="75" t="str">
        <f t="shared" ref="G57:G60" si="16">IF(AND(D57&lt;&gt;"",E57&lt;&gt;""),D57*E57/1000,"")</f>
        <v/>
      </c>
      <c r="H57" s="89">
        <f t="shared" ref="H57:H60" si="17">IFERROR(F57-G57,"")</f>
        <v>0</v>
      </c>
      <c r="I57" s="77"/>
      <c r="J57" s="77"/>
    </row>
    <row r="58" spans="2:10">
      <c r="B58" s="70" t="s">
        <v>157</v>
      </c>
      <c r="C58" s="75" t="str">
        <f t="shared" ref="C58:D58" si="18">C45</f>
        <v/>
      </c>
      <c r="D58" s="75" t="str">
        <f t="shared" si="18"/>
        <v/>
      </c>
      <c r="E58" s="93">
        <f t="shared" si="14"/>
        <v>0.24</v>
      </c>
      <c r="F58" s="75" t="str">
        <f t="shared" si="15"/>
        <v/>
      </c>
      <c r="G58" s="75" t="str">
        <f t="shared" si="16"/>
        <v/>
      </c>
      <c r="H58" s="89">
        <f t="shared" si="17"/>
        <v>0</v>
      </c>
      <c r="I58" s="77"/>
      <c r="J58" s="77"/>
    </row>
    <row r="59" spans="2:10">
      <c r="B59" s="70" t="s">
        <v>117</v>
      </c>
      <c r="C59" s="75" t="str">
        <f t="shared" ref="C59:D59" si="19">C46</f>
        <v/>
      </c>
      <c r="D59" s="75" t="str">
        <f t="shared" si="19"/>
        <v/>
      </c>
      <c r="E59" s="93">
        <f t="shared" si="14"/>
        <v>0.24</v>
      </c>
      <c r="F59" s="75" t="str">
        <f t="shared" si="15"/>
        <v/>
      </c>
      <c r="G59" s="75" t="str">
        <f t="shared" si="16"/>
        <v/>
      </c>
      <c r="H59" s="89">
        <f t="shared" si="17"/>
        <v>0</v>
      </c>
      <c r="I59" s="77"/>
      <c r="J59" s="77"/>
    </row>
    <row r="60" spans="2:10">
      <c r="B60" s="70" t="s">
        <v>119</v>
      </c>
      <c r="C60" s="75" t="str">
        <f t="shared" ref="C60:D60" si="20">C47</f>
        <v/>
      </c>
      <c r="D60" s="75" t="str">
        <f t="shared" si="20"/>
        <v/>
      </c>
      <c r="E60" s="93">
        <f t="shared" si="14"/>
        <v>0</v>
      </c>
      <c r="F60" s="75" t="str">
        <f t="shared" si="15"/>
        <v/>
      </c>
      <c r="G60" s="75" t="str">
        <f t="shared" si="16"/>
        <v/>
      </c>
      <c r="H60" s="89">
        <f t="shared" si="17"/>
        <v>0</v>
      </c>
      <c r="I60" s="77"/>
      <c r="J60" s="77"/>
    </row>
    <row r="61" spans="2:10">
      <c r="B61" s="85"/>
      <c r="C61" s="85"/>
      <c r="D61" s="77"/>
      <c r="E61" s="77"/>
      <c r="F61" s="77"/>
      <c r="G61" s="77"/>
      <c r="H61" s="77"/>
      <c r="I61" s="77"/>
      <c r="J61" s="77"/>
    </row>
    <row r="62" spans="2:10" ht="30">
      <c r="B62" s="66" t="s">
        <v>158</v>
      </c>
      <c r="C62" s="89">
        <f>SUM(F57:F60)</f>
        <v>0</v>
      </c>
      <c r="D62" s="77"/>
    </row>
    <row r="63" spans="2:10" ht="30">
      <c r="B63" s="66" t="s">
        <v>159</v>
      </c>
      <c r="C63" s="89">
        <f>SUM(G57:G60)</f>
        <v>0</v>
      </c>
      <c r="D63" s="77"/>
    </row>
    <row r="64" spans="2:10" ht="30">
      <c r="B64" s="66" t="s">
        <v>160</v>
      </c>
      <c r="C64" s="89">
        <f>IFERROR(C62-C63,"")</f>
        <v>0</v>
      </c>
      <c r="D64" s="77"/>
    </row>
    <row r="65" spans="2:10">
      <c r="B65" s="66" t="s">
        <v>161</v>
      </c>
      <c r="C65" s="74" t="str">
        <f>IFERROR(C64/C62,"")</f>
        <v/>
      </c>
      <c r="D65" s="77"/>
    </row>
    <row r="66" spans="2:10" ht="30">
      <c r="B66" s="66" t="s">
        <v>162</v>
      </c>
      <c r="C66" s="90">
        <f>'Финансовые потребности'!G23</f>
        <v>0</v>
      </c>
      <c r="D66" s="77"/>
    </row>
    <row r="67" spans="2:10" ht="45">
      <c r="B67" s="66" t="s">
        <v>163</v>
      </c>
      <c r="C67" s="73" t="str">
        <f>IFERROR(C66/C64,"")</f>
        <v/>
      </c>
      <c r="D67" s="77"/>
      <c r="E67" s="77"/>
      <c r="F67" s="77"/>
      <c r="G67" s="77"/>
      <c r="H67" s="77"/>
      <c r="I67" s="77"/>
      <c r="J67" s="77"/>
    </row>
  </sheetData>
  <mergeCells count="9">
    <mergeCell ref="B54:J54"/>
    <mergeCell ref="B55:J55"/>
    <mergeCell ref="B11:H11"/>
    <mergeCell ref="B16:J16"/>
    <mergeCell ref="B25:I25"/>
    <mergeCell ref="H31:I31"/>
    <mergeCell ref="B33:I33"/>
    <mergeCell ref="B42:J42"/>
    <mergeCell ref="E48:J48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B10:H24"/>
  <sheetViews>
    <sheetView workbookViewId="0"/>
  </sheetViews>
  <sheetFormatPr defaultColWidth="14.42578125" defaultRowHeight="15" customHeight="1"/>
  <cols>
    <col min="1" max="1" width="5.42578125" customWidth="1"/>
    <col min="2" max="2" width="18.42578125" customWidth="1"/>
    <col min="3" max="3" width="21.5703125" customWidth="1"/>
    <col min="4" max="4" width="22.140625" customWidth="1"/>
    <col min="5" max="5" width="22.42578125" customWidth="1"/>
    <col min="6" max="7" width="23" customWidth="1"/>
    <col min="8" max="8" width="14.5703125" customWidth="1"/>
    <col min="9" max="9" width="14" customWidth="1"/>
    <col min="10" max="10" width="17.5703125" customWidth="1"/>
    <col min="11" max="11" width="16.5703125" customWidth="1"/>
  </cols>
  <sheetData>
    <row r="10" spans="2:8">
      <c r="B10" s="1" t="s">
        <v>0</v>
      </c>
      <c r="C10" s="1"/>
      <c r="D10" s="1"/>
      <c r="E10" s="1"/>
      <c r="F10" s="1"/>
      <c r="G10" s="1"/>
      <c r="H10" s="1"/>
    </row>
    <row r="11" spans="2:8">
      <c r="B11" s="115" t="s">
        <v>164</v>
      </c>
      <c r="C11" s="116"/>
      <c r="D11" s="116"/>
      <c r="E11" s="116"/>
      <c r="F11" s="116"/>
      <c r="G11" s="116"/>
      <c r="H11" s="116"/>
    </row>
    <row r="13" spans="2:8">
      <c r="B13" s="94"/>
      <c r="C13" s="95" t="s">
        <v>165</v>
      </c>
      <c r="D13" s="95" t="s">
        <v>166</v>
      </c>
      <c r="E13" s="95" t="s">
        <v>167</v>
      </c>
      <c r="F13" s="95" t="s">
        <v>168</v>
      </c>
      <c r="G13" s="95" t="s">
        <v>169</v>
      </c>
    </row>
    <row r="14" spans="2:8">
      <c r="B14" s="96" t="s">
        <v>170</v>
      </c>
      <c r="C14" s="96"/>
      <c r="D14" s="96"/>
      <c r="E14" s="96"/>
      <c r="F14" s="96"/>
      <c r="G14" s="96">
        <f t="shared" ref="G14:G16" si="0">E14-F14</f>
        <v>0</v>
      </c>
    </row>
    <row r="15" spans="2:8">
      <c r="B15" s="96" t="s">
        <v>171</v>
      </c>
      <c r="C15" s="96"/>
      <c r="D15" s="96"/>
      <c r="E15" s="96"/>
      <c r="F15" s="96"/>
      <c r="G15" s="96">
        <f t="shared" si="0"/>
        <v>0</v>
      </c>
    </row>
    <row r="16" spans="2:8">
      <c r="B16" s="96" t="s">
        <v>172</v>
      </c>
      <c r="C16" s="96"/>
      <c r="D16" s="96"/>
      <c r="E16" s="96"/>
      <c r="F16" s="96"/>
      <c r="G16" s="96">
        <f t="shared" si="0"/>
        <v>0</v>
      </c>
    </row>
    <row r="17" spans="2:7">
      <c r="B17" s="96" t="s">
        <v>173</v>
      </c>
      <c r="C17" s="96"/>
      <c r="D17" s="96"/>
      <c r="E17" s="96"/>
      <c r="F17" s="96"/>
      <c r="G17" s="96"/>
    </row>
    <row r="20" spans="2:7">
      <c r="B20" s="94"/>
      <c r="C20" s="95" t="s">
        <v>174</v>
      </c>
      <c r="D20" s="95" t="s">
        <v>175</v>
      </c>
      <c r="E20" s="95" t="s">
        <v>176</v>
      </c>
    </row>
    <row r="21" spans="2:7">
      <c r="B21" s="96" t="s">
        <v>170</v>
      </c>
      <c r="C21" s="96"/>
      <c r="D21" s="96"/>
      <c r="E21" s="97" t="str">
        <f t="shared" ref="E21:E23" si="1">(D21-C21)/C21*100%</f>
        <v>#DIV/0!</v>
      </c>
    </row>
    <row r="22" spans="2:7">
      <c r="B22" s="96" t="s">
        <v>171</v>
      </c>
      <c r="C22" s="96"/>
      <c r="D22" s="96"/>
      <c r="E22" s="97" t="str">
        <f t="shared" si="1"/>
        <v>#DIV/0!</v>
      </c>
    </row>
    <row r="23" spans="2:7">
      <c r="B23" s="96" t="s">
        <v>172</v>
      </c>
      <c r="C23" s="96"/>
      <c r="D23" s="96"/>
      <c r="E23" s="97" t="str">
        <f t="shared" si="1"/>
        <v>#DIV/0!</v>
      </c>
    </row>
    <row r="24" spans="2:7">
      <c r="B24" s="96" t="s">
        <v>173</v>
      </c>
      <c r="C24" s="96"/>
      <c r="D24" s="96"/>
      <c r="E24" s="96"/>
    </row>
  </sheetData>
  <mergeCells count="1">
    <mergeCell ref="B11:H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25ee5b-6f0a-4523-b316-d30efa998138" xsi:nil="true"/>
    <lcf76f155ced4ddcb4097134ff3c332f xmlns="8c4d3c6e-d2c6-4168-9880-3b3b7c7517c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220FD6E91EE94EAE36D63AC8F95E0C" ma:contentTypeVersion="12" ma:contentTypeDescription="Create a new document." ma:contentTypeScope="" ma:versionID="8681fa8a9065206c393314ebea722cdf">
  <xsd:schema xmlns:xsd="http://www.w3.org/2001/XMLSchema" xmlns:xs="http://www.w3.org/2001/XMLSchema" xmlns:p="http://schemas.microsoft.com/office/2006/metadata/properties" xmlns:ns2="8c4d3c6e-d2c6-4168-9880-3b3b7c7517c6" xmlns:ns3="2325ee5b-6f0a-4523-b316-d30efa998138" targetNamespace="http://schemas.microsoft.com/office/2006/metadata/properties" ma:root="true" ma:fieldsID="8462069a96d97f30e3b316ed6c4968c9" ns2:_="" ns3:_="">
    <xsd:import namespace="8c4d3c6e-d2c6-4168-9880-3b3b7c7517c6"/>
    <xsd:import namespace="2325ee5b-6f0a-4523-b316-d30efa9981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d3c6e-d2c6-4168-9880-3b3b7c7517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25ee5b-6f0a-4523-b316-d30efa99813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9463ee2-aa0d-43ae-a4e9-be7a048d5ee5}" ma:internalName="TaxCatchAll" ma:showField="CatchAllData" ma:web="2325ee5b-6f0a-4523-b316-d30efa9981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EF47AD-932B-4BEC-BA40-236A86B4487A}"/>
</file>

<file path=customXml/itemProps2.xml><?xml version="1.0" encoding="utf-8"?>
<ds:datastoreItem xmlns:ds="http://schemas.openxmlformats.org/officeDocument/2006/customXml" ds:itemID="{6E6D51DC-D10A-457C-B5F7-54E4F7D9C0F4}"/>
</file>

<file path=customXml/itemProps3.xml><?xml version="1.0" encoding="utf-8"?>
<ds:datastoreItem xmlns:ds="http://schemas.openxmlformats.org/officeDocument/2006/customXml" ds:itemID="{BCC03DA1-034F-4ADC-B15A-8DF75A6501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Daniela Cotorobai</cp:lastModifiedBy>
  <cp:revision/>
  <dcterms:created xsi:type="dcterms:W3CDTF">2006-09-16T00:00:00Z</dcterms:created>
  <dcterms:modified xsi:type="dcterms:W3CDTF">2026-04-23T08:57:55Z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0x010100F3220FD6E91EE94EAE36D63AC8F95E0C</vt:lpwstr>
  </property>
  <property fmtid="{D5CDD505-2E9C-101B-9397-08002B2CF9AE}" pid="3" name="MediaServiceImageTags">
    <vt:lpwstr/>
  </property>
</Properties>
</file>