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atalia.ibrisim\Downloads\"/>
    </mc:Choice>
  </mc:AlternateContent>
  <xr:revisionPtr revIDLastSave="0" documentId="13_ncr:1_{5E0B0158-B5B9-452C-9B5F-78459A7B7B48}" xr6:coauthVersionLast="47" xr6:coauthVersionMax="47" xr10:uidLastSave="{00000000-0000-0000-0000-000000000000}"/>
  <bookViews>
    <workbookView xWindow="38280" yWindow="-120" windowWidth="38640" windowHeight="21120" xr2:uid="{B1EE090A-181A-4914-9C2B-319891F49B98}"/>
  </bookViews>
  <sheets>
    <sheet name="Task Order" sheetId="2" r:id="rId1"/>
  </sheets>
  <definedNames>
    <definedName name="_xlnm.Print_Area" localSheetId="0">'Task Order'!$A$4:$H$172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3" i="2" l="1"/>
  <c r="H44" i="2"/>
  <c r="H45" i="2"/>
  <c r="H42" i="2"/>
  <c r="H49" i="2"/>
  <c r="H50" i="2"/>
  <c r="H51" i="2"/>
  <c r="H48" i="2"/>
  <c r="H55" i="2"/>
  <c r="H56" i="2"/>
  <c r="H57" i="2"/>
  <c r="H54" i="2"/>
  <c r="H61" i="2"/>
  <c r="H62" i="2"/>
  <c r="H63" i="2"/>
  <c r="H60" i="2"/>
  <c r="H71" i="2"/>
  <c r="H72" i="2"/>
  <c r="H73" i="2"/>
  <c r="H74" i="2"/>
  <c r="H75" i="2"/>
  <c r="H76" i="2"/>
  <c r="H77" i="2"/>
  <c r="H78" i="2"/>
  <c r="H79" i="2"/>
  <c r="H70" i="2"/>
  <c r="H94" i="2"/>
  <c r="H95" i="2"/>
  <c r="H96" i="2"/>
  <c r="H97" i="2"/>
  <c r="H98" i="2"/>
  <c r="H99" i="2"/>
  <c r="H100" i="2"/>
  <c r="H101" i="2"/>
  <c r="H93" i="2"/>
  <c r="H109" i="2"/>
  <c r="H110" i="2"/>
  <c r="H111" i="2"/>
  <c r="H108" i="2"/>
  <c r="H114" i="2"/>
  <c r="H115" i="2"/>
  <c r="H116" i="2"/>
  <c r="H113" i="2"/>
  <c r="H119" i="2"/>
  <c r="H120" i="2"/>
  <c r="H121" i="2"/>
  <c r="H118" i="2"/>
  <c r="H122" i="2"/>
  <c r="H153" i="2"/>
  <c r="H154" i="2"/>
  <c r="H155" i="2"/>
  <c r="H152" i="2"/>
  <c r="H156" i="2" s="1"/>
  <c r="H218" i="2"/>
  <c r="H217" i="2"/>
  <c r="H221" i="2"/>
  <c r="H224" i="2" s="1"/>
  <c r="H222" i="2"/>
  <c r="H223" i="2"/>
  <c r="H206" i="2"/>
  <c r="H163" i="2"/>
  <c r="H164" i="2"/>
  <c r="H165" i="2"/>
  <c r="H166" i="2"/>
  <c r="H167" i="2"/>
  <c r="H168" i="2"/>
  <c r="H169" i="2"/>
  <c r="H170" i="2"/>
  <c r="H171" i="2"/>
  <c r="H172" i="2"/>
  <c r="H162" i="2"/>
  <c r="H124" i="2"/>
  <c r="H125" i="2"/>
  <c r="H240" i="2"/>
  <c r="H241" i="2" s="1"/>
  <c r="H229" i="2"/>
  <c r="H173" i="2"/>
  <c r="H80" i="2"/>
  <c r="H81" i="2" l="1"/>
  <c r="H102" i="2"/>
  <c r="H174" i="2"/>
  <c r="H86" i="2"/>
  <c r="H239" i="2"/>
  <c r="H238" i="2"/>
  <c r="H237" i="2"/>
  <c r="H236" i="2"/>
  <c r="H235" i="2"/>
  <c r="H228" i="2"/>
  <c r="H199" i="2"/>
  <c r="H198" i="2"/>
  <c r="H197" i="2"/>
  <c r="H196" i="2"/>
  <c r="H200" i="2" s="1"/>
  <c r="H85" i="2"/>
  <c r="H87" i="2"/>
  <c r="H84" i="2"/>
  <c r="H179" i="2"/>
  <c r="H180" i="2"/>
  <c r="H181" i="2"/>
  <c r="H126" i="2"/>
  <c r="H88" i="2" l="1"/>
  <c r="H178" i="2"/>
  <c r="H183" i="2" s="1"/>
  <c r="H143" i="2"/>
  <c r="H142" i="2"/>
  <c r="H141" i="2"/>
  <c r="H144" i="2" s="1"/>
  <c r="H185" i="2" l="1"/>
  <c r="H231" i="2"/>
  <c r="H243" i="2" s="1"/>
  <c r="H30" i="2"/>
  <c r="H31" i="2"/>
  <c r="H32" i="2"/>
  <c r="H29" i="2"/>
  <c r="H33" i="2" l="1"/>
  <c r="H104" i="2" l="1"/>
  <c r="H128" i="2" s="1"/>
  <c r="H245" i="2" s="1"/>
</calcChain>
</file>

<file path=xl/sharedStrings.xml><?xml version="1.0" encoding="utf-8"?>
<sst xmlns="http://schemas.openxmlformats.org/spreadsheetml/2006/main" count="475" uniqueCount="237">
  <si>
    <t>Task Order</t>
  </si>
  <si>
    <t xml:space="preserve">Organization and Delivery of Eco Media Academy 2026, Environmental Education Activities in Selected High Schools, and the Entrepreneurship Contest on Water Protection in the Nistru River </t>
  </si>
  <si>
    <t>Requesting organization/project</t>
  </si>
  <si>
    <t xml:space="preserve">Name of organization/project: </t>
  </si>
  <si>
    <t>UNDP MOLDOVA/ Nistru 2 Project</t>
  </si>
  <si>
    <t xml:space="preserve">Requesting person: </t>
  </si>
  <si>
    <t>Ludmila Gofman</t>
  </si>
  <si>
    <t>Email:</t>
  </si>
  <si>
    <t>ludmila.gofman@undp.org</t>
  </si>
  <si>
    <t>Phone:</t>
  </si>
  <si>
    <t xml:space="preserve">Irina Gîscă 
irina.gisca@undp.org 
</t>
  </si>
  <si>
    <t>Detailed description of required services</t>
  </si>
  <si>
    <t>Component 1</t>
  </si>
  <si>
    <t>Eco Media Academy 2026</t>
  </si>
  <si>
    <t xml:space="preserve">Location: </t>
  </si>
  <si>
    <t>Chisinau, Balti, Comrat, Cahul</t>
  </si>
  <si>
    <t>Delivery date/timeframe:</t>
  </si>
  <si>
    <t>September - November 2026</t>
  </si>
  <si>
    <t>Nr of participants:</t>
  </si>
  <si>
    <t>a total of approximately one hundred (100) participants</t>
  </si>
  <si>
    <t>A. Design and delivery of Eco Media Academy 2026</t>
  </si>
  <si>
    <t xml:space="preserve">Nr. </t>
  </si>
  <si>
    <t>Services</t>
  </si>
  <si>
    <t>UOM</t>
  </si>
  <si>
    <t>Quantity</t>
  </si>
  <si>
    <t>A.1</t>
  </si>
  <si>
    <t>Development of detailed workplans and separate agendas for each of the ten (10) days of in-person training delivered across five universities in the Republic of Moldova, with two (2) training sessions organized at each university, as well as separate agendas tailored to each of the four (4) thematic study visits and dialogue events involving environmental authorities, experts, inspectors, media representatives, academia, and programme participants.</t>
  </si>
  <si>
    <t>Deliverable</t>
  </si>
  <si>
    <t>A.2</t>
  </si>
  <si>
    <t>Event</t>
  </si>
  <si>
    <t>A.3</t>
  </si>
  <si>
    <t xml:space="preserve">Development and Implementation of the Environmental Journalism Competition </t>
  </si>
  <si>
    <t>A.4</t>
  </si>
  <si>
    <t>Report</t>
  </si>
  <si>
    <t xml:space="preserve">Total A. Design and delivery </t>
  </si>
  <si>
    <t xml:space="preserve">B. Event logistics: facilities, transport, catering and coordination   </t>
  </si>
  <si>
    <t>B.1. Facilities and coordination</t>
  </si>
  <si>
    <t>Rent time:</t>
  </si>
  <si>
    <t>Nr. of persons</t>
  </si>
  <si>
    <t>Nr of days</t>
  </si>
  <si>
    <t>B.1.1</t>
  </si>
  <si>
    <t>10 basic sessions conducted in offline format at Universities of Moldova</t>
  </si>
  <si>
    <t xml:space="preserve">Location 1: (4 sessions) 
Chisinau  at ULIM University (2 sessions) 
and 
Chisinau Ion Creanga Pedagogical University (2 sessions) </t>
  </si>
  <si>
    <t xml:space="preserve">Projector: </t>
  </si>
  <si>
    <t>Yes</t>
  </si>
  <si>
    <t>1 day each</t>
  </si>
  <si>
    <t>Screen:</t>
  </si>
  <si>
    <t>Laptop:</t>
  </si>
  <si>
    <t>WiFi:</t>
  </si>
  <si>
    <t xml:space="preserve">Location 2: Balti (2 sessions ) - Alecu Russo State University of Balti </t>
  </si>
  <si>
    <t>yes</t>
  </si>
  <si>
    <t>Location 3:  Cahul (2 session)  Bogdan Petriceicu-Hasdeu State University Cahul</t>
  </si>
  <si>
    <t>Location 4: Comrat (2 session) Comrat State University</t>
  </si>
  <si>
    <t>B.1.2</t>
  </si>
  <si>
    <t xml:space="preserve">Four (4) thematic study visits and dialogue events with students and Environmental inspectors at the Environmental Protection Inspectorate </t>
  </si>
  <si>
    <t>Location 1: Chisinau</t>
  </si>
  <si>
    <t xml:space="preserve"> Thematic study visit and dialogue events with students and Environmental inspectors at the Environmental Protection Inspectorate </t>
  </si>
  <si>
    <t xml:space="preserve">Location 2: Balti </t>
  </si>
  <si>
    <t>Location 3: Cahul</t>
  </si>
  <si>
    <t>Location 4: Comrat</t>
  </si>
  <si>
    <t>B.1.3</t>
  </si>
  <si>
    <t xml:space="preserve">Awarding event of the EMA contest winners </t>
  </si>
  <si>
    <t>Location: Chisinau The CreaTech hub Mediacor, located in State University of Moldova (Alexei Mateevici St 60, Chișinău)</t>
  </si>
  <si>
    <t xml:space="preserve"> to be rented for  1 day</t>
  </si>
  <si>
    <t>Room set-up:</t>
  </si>
  <si>
    <t>set up for 60 participants</t>
  </si>
  <si>
    <t>1 day</t>
  </si>
  <si>
    <t>Audio system:</t>
  </si>
  <si>
    <t>Microphones:</t>
  </si>
  <si>
    <t>B.1.4</t>
  </si>
  <si>
    <t>Event moderator (3  hours, scenario)</t>
  </si>
  <si>
    <t>3 hours</t>
  </si>
  <si>
    <t>B.1.5</t>
  </si>
  <si>
    <t xml:space="preserve">Simultaneous interpretation services </t>
  </si>
  <si>
    <t>B.1.6</t>
  </si>
  <si>
    <t>Technical support: On-site technician assistance throughout the event to ensure the proper functioning of all technical and interpretation equipment.</t>
  </si>
  <si>
    <t>Sub-total B.1. Facilities and coordination</t>
  </si>
  <si>
    <t>B.2. Catering services (nr. of persons includes facilitators, trainers, guests)</t>
  </si>
  <si>
    <t>Nr. of events</t>
  </si>
  <si>
    <t>B.2.1</t>
  </si>
  <si>
    <t xml:space="preserve">Welcome coffee/tea  /Awarding event of the EMA contest winners </t>
  </si>
  <si>
    <t>B.2.2</t>
  </si>
  <si>
    <t>B.2.3</t>
  </si>
  <si>
    <t>B.2.4</t>
  </si>
  <si>
    <t>Bottled water and light refreshments/snacks for participants attending the (4) four thematic study visits in Chișinău, Bălți, Cahul, and Comrat.  (at least 1 liter per participant in 0,5 botles sparkling/still - glass bottles).</t>
  </si>
  <si>
    <t>Sub-total B.2. Catering services</t>
  </si>
  <si>
    <t>B.3. Transportation services</t>
  </si>
  <si>
    <t>Nr. of trips</t>
  </si>
  <si>
    <t>B.3.1</t>
  </si>
  <si>
    <t>Transportation Chisinau-Balti-Chisinau for maximum 4 facilitators</t>
  </si>
  <si>
    <t>B.3.2</t>
  </si>
  <si>
    <t>Transportation Chisinau-Cahul-Chisinau for maximum 4 facilitators</t>
  </si>
  <si>
    <t>B.3.3</t>
  </si>
  <si>
    <t>Transportation Chisinau-Comrat-Chisinau for maximum 4 facilitators</t>
  </si>
  <si>
    <t>B.3.4</t>
  </si>
  <si>
    <r>
      <t>Transportation Chisinau-</t>
    </r>
    <r>
      <rPr>
        <sz val="10"/>
        <rFont val="Calibri"/>
        <family val="2"/>
        <scheme val="minor"/>
      </rPr>
      <t>Balti</t>
    </r>
    <r>
      <rPr>
        <sz val="10"/>
        <color theme="1"/>
        <rFont val="Calibri"/>
        <family val="2"/>
        <charset val="204"/>
        <scheme val="minor"/>
      </rPr>
      <t>-Chisinau for maximum 4 facilitators</t>
    </r>
  </si>
  <si>
    <t>B.3.5</t>
  </si>
  <si>
    <r>
      <t>Transportation Chisinau-</t>
    </r>
    <r>
      <rPr>
        <sz val="10"/>
        <rFont val="Calibri"/>
        <family val="2"/>
        <scheme val="minor"/>
      </rPr>
      <t>Cahul</t>
    </r>
    <r>
      <rPr>
        <sz val="10"/>
        <color theme="1"/>
        <rFont val="Calibri"/>
        <family val="2"/>
        <charset val="204"/>
        <scheme val="minor"/>
      </rPr>
      <t>-Chisinau for maximum 4 facilitators</t>
    </r>
  </si>
  <si>
    <t>B.3.6</t>
  </si>
  <si>
    <r>
      <t>Transportation Chisinau-</t>
    </r>
    <r>
      <rPr>
        <sz val="10"/>
        <rFont val="Calibri"/>
        <family val="2"/>
        <scheme val="minor"/>
      </rPr>
      <t>Comrat</t>
    </r>
    <r>
      <rPr>
        <sz val="10"/>
        <color theme="1"/>
        <rFont val="Calibri"/>
        <family val="2"/>
        <charset val="204"/>
        <scheme val="minor"/>
      </rPr>
      <t>-Chisinau for maximum 4 facilitators</t>
    </r>
  </si>
  <si>
    <t>B.3.7</t>
  </si>
  <si>
    <t>Transportation cost reimbursment for participants of the award event:  Balti - Chisinau-Balti</t>
  </si>
  <si>
    <t>B.3.8</t>
  </si>
  <si>
    <t>Transportation cost rambursing for participantsof the award event:  Comrat - Chisinau-Comrat</t>
  </si>
  <si>
    <t>B.3.9</t>
  </si>
  <si>
    <t>Transportation cost rambursing for participants of the award event:  Cahul - Chisinau-Cahul</t>
  </si>
  <si>
    <t>Sub-total B.3. Transportation services</t>
  </si>
  <si>
    <t xml:space="preserve">Total B. Event logistics: facilities, transport, accommodation, catering and coordination  </t>
  </si>
  <si>
    <t>C. Visibility and outreach. Media and production/supply of branded visibility materials</t>
  </si>
  <si>
    <t>C.1</t>
  </si>
  <si>
    <t>C.2</t>
  </si>
  <si>
    <t>C.3</t>
  </si>
  <si>
    <t xml:space="preserve">1 video reportage after award event
•	Duration: maximum 3:00 and minimum 2:00 minutes
•	Format clean: Facebook post, YouTube 16:9; in format Reels (format 9:16)
•	Interviews: with min 4 protagonists
•	Filming location: to be selected one event in the Nistru River basin localities 
•	Subtitles: Romanian and English
•	Style of cards, fonts: UNDP
•	Pack shot: Ministry of Environment, Sweden, UNDP logo </t>
  </si>
  <si>
    <t>video</t>
  </si>
  <si>
    <t>C.4</t>
  </si>
  <si>
    <t>1 Video Reel (Derived from base video reportage)
Format: Vertical 9:16, optimized for social media platforms 
Source: The reel shall be edited and adapted from the main video reportage 
Content: key highlights and selected moments from the reportage
Subtitles: Romanian and English
Pack shot: Ministry of Environment, Sweden and UNDP logos</t>
  </si>
  <si>
    <t>C.5</t>
  </si>
  <si>
    <t>Printing Services:</t>
  </si>
  <si>
    <t>C.5.1</t>
  </si>
  <si>
    <t>Diplomas/Certificates of attandance design</t>
  </si>
  <si>
    <t>pcs</t>
  </si>
  <si>
    <t>C.5.2</t>
  </si>
  <si>
    <t>Diplomas/Certificates of attandance print 
A4 diploma, full color print, glossy coated paper, 350 gsm.</t>
  </si>
  <si>
    <t>1 Roll up design</t>
  </si>
  <si>
    <t>C.5.3</t>
  </si>
  <si>
    <t>1 Roll up  print 
Format: 80 × 200 cm
Material: Frontlit Banner FF 330 g/m²
Structure assembly</t>
  </si>
  <si>
    <t>C.6</t>
  </si>
  <si>
    <t>Comunication and visibility materals:</t>
  </si>
  <si>
    <t>C.6.1</t>
  </si>
  <si>
    <t>Development of a general image to anounce the program</t>
  </si>
  <si>
    <t>C.6.2</t>
  </si>
  <si>
    <t>Development of a cover image for registration</t>
  </si>
  <si>
    <t>C.6.3</t>
  </si>
  <si>
    <t xml:space="preserve">Event awarding branding: creation of the cover LED, Facebook event, PPT template.  </t>
  </si>
  <si>
    <t>package</t>
  </si>
  <si>
    <t>C.6.4</t>
  </si>
  <si>
    <t xml:space="preserve">Creating  6 posts for social media reflecting workshops </t>
  </si>
  <si>
    <t>C.6.5</t>
  </si>
  <si>
    <t xml:space="preserve">2 podcasts produse with invitated persons form environment area at Eco FM 
Duration: minimum 30 minutes per podcast
Format: recorded audio podcast with invited guests from the environmental sector (public authorities, environmental experts, academia, NGOs, or relevant stakeholders)
Language: Romanian 
Professional audio recording and editing
Broadcast on Eco FM according to the agreed schedule
</t>
  </si>
  <si>
    <t>C.7</t>
  </si>
  <si>
    <t xml:space="preserve">Gift certificates for winners </t>
  </si>
  <si>
    <t>C.7.1</t>
  </si>
  <si>
    <t>Gift certificates for winners  2000 MDL (e.g., for the purchase of IT gadgets, appliances, books, or other relevant items)</t>
  </si>
  <si>
    <t>C.7.2</t>
  </si>
  <si>
    <t>Gift certificates for winners  1500 MDL (e.g., for the purchase of IT gadgets, appliances, books, or other relevant items)</t>
  </si>
  <si>
    <t xml:space="preserve">Total C. Visibility and outreach. </t>
  </si>
  <si>
    <t>TOTAL Component 1</t>
  </si>
  <si>
    <t>Component 2</t>
  </si>
  <si>
    <t>Environmental education activities in selected high schools</t>
  </si>
  <si>
    <t>Ocnita, Donduseni, Soroca, Rezina, 
Soldanesti, Orhei, Criuleni, Dubasari, Anenii Noi, Stefan Voda, Chisinau</t>
  </si>
  <si>
    <t>450  students total</t>
  </si>
  <si>
    <t>Development of curricula, materials, workplans and agendas of thematic open lessons in 15 high schools in the districts located in the Nistru River basin</t>
  </si>
  <si>
    <t>Final report for component 2, including narrative summaries, evaluation findings, participant feedback and documentation of good practices</t>
  </si>
  <si>
    <t>B.1</t>
  </si>
  <si>
    <t>B.2. Transportation services</t>
  </si>
  <si>
    <t>Nr. Of round trips</t>
  </si>
  <si>
    <t>Transportation services to the North Event</t>
  </si>
  <si>
    <t>Transportation Chisinau-Ocnita-Chisinau for maximum 4 facilitators</t>
  </si>
  <si>
    <t>Transportation Chisinau-Donduseni-Chisinau for maximum 4 facilitators</t>
  </si>
  <si>
    <t>Transportation Chisinau-Soroca-Chisinau for maximum 4 facilitators</t>
  </si>
  <si>
    <t>Transportation Chisinau-Rezina-Chisinau for maximum 4 facilitators</t>
  </si>
  <si>
    <t>B.2.5</t>
  </si>
  <si>
    <t>Transportation Chisinau-Soldanesti-Chisinau for maximum 4 facilitators</t>
  </si>
  <si>
    <t>B.2.6</t>
  </si>
  <si>
    <t>Transportation Chisinau-Orhei-Chisinau for maximum 4 facilitators</t>
  </si>
  <si>
    <t>B.2.7</t>
  </si>
  <si>
    <t>Transportation Chisinau-Criuleni-Chisinau for maximum 4 facilitators</t>
  </si>
  <si>
    <t>B.2.8</t>
  </si>
  <si>
    <t>Transportation Chisinau-Dubasari-Chisinau for maximum 4 facilitators</t>
  </si>
  <si>
    <t>B.2.9</t>
  </si>
  <si>
    <t>Transportation Chisinau-Anenii Noi-Chisinau for maximum 4 facilitators</t>
  </si>
  <si>
    <t>B.2.10</t>
  </si>
  <si>
    <t>Transportation Chisinau-Stefan Voda-Chisinau for maximum 4 facilitators</t>
  </si>
  <si>
    <t>B.2.11</t>
  </si>
  <si>
    <t>Transportation Chisinau-mun. Chisinau (30 km) -Chisinau for maximum 4 facilitators</t>
  </si>
  <si>
    <t>Sub-total B.2. Transportation services</t>
  </si>
  <si>
    <t>Caps: Coton 100%
Branding: 3 colors printing with logos (Ministry of the Environment, Sweden, UNDP)
Color: blue</t>
  </si>
  <si>
    <t>cap</t>
  </si>
  <si>
    <t xml:space="preserve">Pens: recycled or biodegradable
Blue ink ball pen made entirely of recycled or biodegradable plastic
Branding: 3 colors, two-sided printing with logos </t>
  </si>
  <si>
    <t>pen</t>
  </si>
  <si>
    <t>TOTAL Component 2</t>
  </si>
  <si>
    <t>Componen 3</t>
  </si>
  <si>
    <t>National Entrepreneurial Competition on Water Protection and Sustainable Water Management</t>
  </si>
  <si>
    <t>mun.  Chisinau</t>
  </si>
  <si>
    <t>September - October 2026</t>
  </si>
  <si>
    <t xml:space="preserve"> Event  - 60 pers</t>
  </si>
  <si>
    <t xml:space="preserve">A. Design and delivery </t>
  </si>
  <si>
    <t>Development Concept and Framework for the Entrepreneurship Contest on Water Protection including:
•	Contest concept, objectives, target groups, eligibility criteria, and implementation timeline;
•	Detailed evaluation methodology, including assessment criteria, scoring system, and procedures for the selection of winning initiatives;
•	Guidelines for participants, including application requirements, submission procedures, and relevant instructions for participation;
Organizational arrangements and roles for the implementation of the contest and award event.</t>
  </si>
  <si>
    <t>Organization of the Final Awarding and Visibility Event</t>
  </si>
  <si>
    <t>Final report for component 3, including narrative summaries, evaluation findings, and documentation of good practices</t>
  </si>
  <si>
    <t>Rental of conference room for Final Awarding and Visibility Event ~ 30 km around the Chișinău</t>
  </si>
  <si>
    <t xml:space="preserve"> ~ 30 km around the Chișinău </t>
  </si>
  <si>
    <t xml:space="preserve">Room set-up: </t>
  </si>
  <si>
    <t>Rounds</t>
  </si>
  <si>
    <t>Air conditioning / heating:</t>
  </si>
  <si>
    <t>Wi-Fi:</t>
  </si>
  <si>
    <t>Event moderator (3 hours, scenario)</t>
  </si>
  <si>
    <t xml:space="preserve">Simultaneous interpretation services rom/eng </t>
  </si>
  <si>
    <t xml:space="preserve">Welcome coffee/tea </t>
  </si>
  <si>
    <t>Swedish buffet 
 (reference: Salad; Bruschettes; Potatoes; Grilled chicken skewers; Tea; Coffee)
*Preventive consultation and approval on the menu</t>
  </si>
  <si>
    <t>B.3 Transportation services</t>
  </si>
  <si>
    <t xml:space="preserve">Design and printing of the Diplomas for winers </t>
  </si>
  <si>
    <t>diplomas</t>
  </si>
  <si>
    <t>Design and production of branded recognition trophies (e.g., engraved plaques or symbolic awards) in 4 categories</t>
  </si>
  <si>
    <t>trophies</t>
  </si>
  <si>
    <t>Video services: 1 video reportage
Duration: minimum 2:00 minutes and maximum 3:00 minutes (where applicable, up to 3:00 minutes for school events).
Formats: Facebook (post format), YouTube (16:9), and Reels (9:16).
Interviews: minimum 4 – 5 protagonists per video.
Subtitles: Romanian and English.</t>
  </si>
  <si>
    <t xml:space="preserve"> video reportage</t>
  </si>
  <si>
    <t>TOTAL Component 3</t>
  </si>
  <si>
    <t>GRAND TOTAL for the RFQ, all includive price, 0 VAT</t>
  </si>
  <si>
    <t>Final report for Component 1, including narrative summaries, evaluation findings, and documentation of good practices</t>
  </si>
  <si>
    <t>Design, coordination, and delivery of ten (10) days of in-person training at five universities in the Republic of Moldova - Free International University of Moldova (ULIM), Ion Creanga Pedagogical University, Alecu Russo State University of Balti, Bogdan Petriceicu-Hasdeu State University, Comrat State University and organization of four (4) thematic study visits and dialogue events involving environmental authorities, experts, inspectors, media representatives in Chișinău, Bălți, Cahul and Comrat.
Each training session must integrate participatory and practice-oriented learning methodologies (e.g., case studies, group exercises, practical assignments, discussions, and interactive media production activities) and involve qualified trainers and experts covering related topics.</t>
  </si>
  <si>
    <t>Unit price</t>
  </si>
  <si>
    <r>
      <t xml:space="preserve">Total price (0% VAT)
</t>
    </r>
    <r>
      <rPr>
        <i/>
        <sz val="10"/>
        <color rgb="FFFF0000"/>
        <rFont val="Calibri"/>
        <family val="2"/>
        <scheme val="minor"/>
      </rPr>
      <t>please indicate currency</t>
    </r>
  </si>
  <si>
    <t>Price per day</t>
  </si>
  <si>
    <t>Water for Awarding event EMA contest winners (at least 1 liter per participant sparkling/still - glass bottles)</t>
  </si>
  <si>
    <t>Price per unit</t>
  </si>
  <si>
    <t>Price per passenger</t>
  </si>
  <si>
    <t>Price per item</t>
  </si>
  <si>
    <t>Photo reportage</t>
  </si>
  <si>
    <t>1 photo reportage during the award event EMA at The CreaTech hub Mediacor, located in State University of Moldova (Alexei Mateevici St 60, Chișinău) - (day  to be confirmed)
Photo reportage -  min. 80 edited photos</t>
  </si>
  <si>
    <t>1 photo reportage at basic sessions conducted in offline format at Universities of Moldova - (day to be confirmed)
Photo reportage - min. 80 edited photos</t>
  </si>
  <si>
    <t>Implementation of thematic open lessons in 15 high schools in the districts located in the Nistru River basin, including:
1.Open lessons
2.Thematic debates
3.Intellectual games
Localities: Ocnita, Donduseni, Soroca (2), Rezina (2),
Soldanesti, Orhei, Criuleni, Dubasari, Anenii Noi (2), Stefan Voda (2), Chisinau (To be confirmed in coordonation with UNDP)</t>
  </si>
  <si>
    <t xml:space="preserve">Identification of the locations for 15 lessons conducted in high schools in the districts located in the Nistru River basin on water protection in  Ocnita, Donduseni, Soroca (2 schools), Rezina (2 schools), 
Soldanesti, Orhei, Criuleni, Dubasari, Anenii Noi (2 schools), Stefan Voda (2 schools), Chisinau (To be confirmed in coordonation with UNDP) </t>
  </si>
  <si>
    <t>Coordination and Implementation of the Entrepreneurship Contest on Water Protection</t>
  </si>
  <si>
    <t xml:space="preserve">Water (at least 1 liter per participant sparkling/still - glass bottles) 
</t>
  </si>
  <si>
    <t>Trip transportation for groups up to 7 persons to the award event location for the entrepreneurs contest (to be confirmed location – outside the Chisinau - ~ 30 km around the Chișinău)
category car or minibus (capacity 7 places).
*Number of participants may slightly vary but will not exceed 7 persons.</t>
  </si>
  <si>
    <t>Venue:</t>
  </si>
  <si>
    <t>No payment is required</t>
  </si>
  <si>
    <t>Video services: 1 video reportage covering the Award Event.
Duration: minimum: 2:00 minutes and maximum 3:00 minutes 
Formats: Facebook (post format), YouTube (16:9), and Reels (9:16).
Interviews: minimum 4 – 5 protagonists per video.
Subtitles: Romanian and English.
Visual identity: graphic cards, fonts, and overall style aligned with UNDP branding guidelines.
Closing pack shot: Ministry of Environment, Sweden, and UNDP logos.</t>
  </si>
  <si>
    <t>visibility package</t>
  </si>
  <si>
    <t xml:space="preserve"> </t>
  </si>
  <si>
    <t>for RfQ26/03343</t>
  </si>
  <si>
    <t xml:space="preserve">One Swedish buffet for Awarding event of the EMA contest winners 
(reference: Salad; Bruschettes; Potatoes; Grilled chicken skewers; Tea; Coffee) </t>
  </si>
  <si>
    <t>Photo services: 1 photo reportage (during one selected lesson; date and location to be confirmed). The photo service should include 4 hours of photography services.
Min. 80 edited photos</t>
  </si>
  <si>
    <t>Communication and visibility package for the promotion of the Entrepreneurs' Competition on water protection, sustainability, and responsible resource management:
1.	Design and adaptation of one visual cover for the award session, optimized for on-screen display during the event.
2.	Design of one visual cover page for the competition, in line with the competition branding and visual identity.
3.	Design of six (6) social media cards in both landscape and square formats, adapted for publication across digital platforms to promote the competition and encourage participation.
4.	Paid promotion (boosting) of one (1) social media card across relevant platforms, including Facebook, LinkedIn, and Instagram, to increase the visibility and outreach of the competition.
5.	Preparation, writing, and publication of four (4) good-practice stories/articles highlighting entrepreneurial initiatives focused on water protection, sustainable resource management, and environmental responsibility, while showcasing the competition and its participants.</t>
  </si>
  <si>
    <t>Photo services: 1 photo reportage (one during the Award Event). Event should include 4 hours of photography services.
Min. 80 edited photos</t>
  </si>
  <si>
    <t xml:space="preserve">B.2. Catering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</si>
</sst>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color theme="1"/>
      <name val="Calibri"/>
      <family val="2"/>
      <scheme val="minor"/>
    </font>
    <font>
      <sz val="10"/>
      <color theme="1"/>
      <name val="Calibri"/>
      <family val="2"/>
      <charset val="204"/>
      <scheme val="minor"/>
    </font>
    <font>
      <u/>
      <sz val="11"/>
      <color theme="10"/>
      <name val="Calibri"/>
      <family val="2"/>
      <scheme val="minor"/>
    </font>
    <font>
      <b/>
      <sz val="10"/>
      <color theme="1"/>
      <name val="Calibri"/>
      <family val="2"/>
      <charset val="204"/>
      <scheme val="minor"/>
    </font>
    <font>
      <sz val="10"/>
      <color rgb="FFFF0000"/>
      <name val="Calibri"/>
      <family val="2"/>
      <scheme val="minor"/>
    </font>
    <font>
      <sz val="10"/>
      <color rgb="FF000000"/>
      <name val="Calibri"/>
      <family val="2"/>
      <charset val="204"/>
      <scheme val="minor"/>
    </font>
    <font>
      <b/>
      <sz val="10"/>
      <name val="Calibri"/>
      <family val="2"/>
      <charset val="204"/>
      <scheme val="minor"/>
    </font>
    <font>
      <b/>
      <sz val="14"/>
      <color theme="1"/>
      <name val="Calibri"/>
      <family val="2"/>
      <charset val="204"/>
      <scheme val="minor"/>
    </font>
    <font>
      <b/>
      <sz val="10"/>
      <color theme="1"/>
      <name val="Calibri"/>
      <family val="2"/>
      <scheme val="minor"/>
    </font>
    <font>
      <b/>
      <sz val="10"/>
      <color rgb="FF000000"/>
      <name val="Calibri"/>
      <family val="2"/>
      <scheme val="minor"/>
    </font>
    <font>
      <sz val="10"/>
      <color rgb="FF000000"/>
      <name val="Calibri"/>
      <family val="2"/>
      <scheme val="minor"/>
    </font>
    <font>
      <sz val="10"/>
      <name val="Calibri"/>
      <family val="2"/>
      <charset val="204"/>
      <scheme val="minor"/>
    </font>
    <font>
      <sz val="10"/>
      <name val="Calibri"/>
      <family val="2"/>
      <scheme val="minor"/>
    </font>
    <font>
      <sz val="8"/>
      <name val="Calibri"/>
      <family val="2"/>
      <scheme val="minor"/>
    </font>
    <font>
      <sz val="10"/>
      <color theme="1"/>
      <name val="Calibri"/>
      <family val="2"/>
    </font>
    <font>
      <sz val="11"/>
      <name val="Calibri"/>
      <family val="2"/>
    </font>
    <font>
      <sz val="10"/>
      <color rgb="FF000000"/>
      <name val="Calibri"/>
      <family val="2"/>
    </font>
    <font>
      <i/>
      <sz val="10"/>
      <color rgb="FFFF0000"/>
      <name val="Calibri"/>
      <family val="2"/>
      <scheme val="minor"/>
    </font>
    <font>
      <u/>
      <sz val="10"/>
      <color theme="10"/>
      <name val="Calibri"/>
      <family val="2"/>
      <scheme val="minor"/>
    </font>
    <font>
      <sz val="10"/>
      <name val="Calibri"/>
      <family val="2"/>
    </font>
  </fonts>
  <fills count="17">
    <fill>
      <patternFill patternType="none"/>
    </fill>
    <fill>
      <patternFill patternType="gray125"/>
    </fill>
    <fill>
      <patternFill patternType="solid">
        <fgColor rgb="FFD9E2F3"/>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rgb="FFFEF2CB"/>
        <bgColor rgb="FFFEF2CB"/>
      </patternFill>
    </fill>
    <fill>
      <patternFill patternType="solid">
        <fgColor theme="0"/>
        <bgColor rgb="FFFEF2CB"/>
      </patternFill>
    </fill>
    <fill>
      <patternFill patternType="solid">
        <fgColor theme="7" tint="0.79998168889431442"/>
        <bgColor rgb="FFFEF2CB"/>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221">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vertical="center" wrapText="1"/>
    </xf>
    <xf numFmtId="0" fontId="7" fillId="0" borderId="0" xfId="0" applyFont="1" applyAlignment="1">
      <alignment vertical="center"/>
    </xf>
    <xf numFmtId="0" fontId="9" fillId="0" borderId="0" xfId="0" applyFont="1" applyAlignment="1">
      <alignment horizontal="center" vertical="center"/>
    </xf>
    <xf numFmtId="4" fontId="2" fillId="3"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4" fontId="2" fillId="7" borderId="1" xfId="0" applyNumberFormat="1" applyFont="1" applyFill="1" applyBorder="1" applyAlignment="1">
      <alignment horizontal="center" vertical="center" wrapText="1"/>
    </xf>
    <xf numFmtId="0" fontId="1" fillId="8" borderId="0" xfId="0" applyFont="1" applyFill="1" applyAlignment="1">
      <alignment horizontal="center"/>
    </xf>
    <xf numFmtId="0" fontId="7" fillId="8" borderId="0" xfId="0" applyFont="1" applyFill="1" applyAlignment="1">
      <alignment vertical="center"/>
    </xf>
    <xf numFmtId="0" fontId="1" fillId="8" borderId="0" xfId="0" applyFont="1" applyFill="1"/>
    <xf numFmtId="0" fontId="9" fillId="8" borderId="0" xfId="0" applyFont="1" applyFill="1" applyAlignment="1">
      <alignment horizontal="center"/>
    </xf>
    <xf numFmtId="0" fontId="9" fillId="0" borderId="0" xfId="0" applyFont="1"/>
    <xf numFmtId="4" fontId="9" fillId="8" borderId="1" xfId="0" applyNumberFormat="1" applyFont="1" applyFill="1" applyBorder="1" applyAlignment="1">
      <alignment horizontal="center" vertical="center" wrapText="1"/>
    </xf>
    <xf numFmtId="0" fontId="9" fillId="9" borderId="0" xfId="0" applyFont="1" applyFill="1" applyAlignment="1">
      <alignment horizontal="left" vertical="center"/>
    </xf>
    <xf numFmtId="4" fontId="9" fillId="9" borderId="0" xfId="0" applyNumberFormat="1" applyFont="1" applyFill="1" applyAlignment="1">
      <alignment horizontal="center" vertical="center" wrapText="1"/>
    </xf>
    <xf numFmtId="0" fontId="5" fillId="0" borderId="0" xfId="0" applyFont="1"/>
    <xf numFmtId="0" fontId="1" fillId="0" borderId="1" xfId="0" applyFont="1" applyBorder="1" applyAlignment="1">
      <alignment horizontal="center" vertical="center" wrapText="1"/>
    </xf>
    <xf numFmtId="0" fontId="1" fillId="0" borderId="0" xfId="0" applyFont="1" applyAlignment="1">
      <alignment vertical="center"/>
    </xf>
    <xf numFmtId="0" fontId="10" fillId="0" borderId="0" xfId="0" applyFont="1" applyAlignment="1">
      <alignment horizontal="left" vertical="center" wrapText="1"/>
    </xf>
    <xf numFmtId="4" fontId="9" fillId="0" borderId="0" xfId="0" applyNumberFormat="1" applyFont="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2" xfId="0" applyFont="1" applyBorder="1" applyAlignment="1">
      <alignment horizontal="left" vertical="center" wrapText="1"/>
    </xf>
    <xf numFmtId="4" fontId="9"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 fontId="9" fillId="11"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10" borderId="1" xfId="0"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2" fillId="0" borderId="4" xfId="0" applyFont="1" applyBorder="1" applyAlignment="1">
      <alignment vertical="center" wrapText="1"/>
    </xf>
    <xf numFmtId="0" fontId="4" fillId="0" borderId="5" xfId="0" applyFont="1" applyBorder="1" applyAlignment="1">
      <alignment horizontal="center" vertical="center" wrapText="1"/>
    </xf>
    <xf numFmtId="0" fontId="13" fillId="0" borderId="5"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10" fillId="0" borderId="0" xfId="0" applyFont="1" applyAlignment="1">
      <alignment wrapText="1"/>
    </xf>
    <xf numFmtId="164" fontId="2" fillId="0" borderId="11" xfId="0" applyNumberFormat="1" applyFont="1" applyBorder="1" applyAlignment="1">
      <alignment vertical="center" wrapText="1"/>
    </xf>
    <xf numFmtId="0" fontId="9" fillId="0" borderId="2" xfId="0" applyFont="1" applyBorder="1" applyAlignment="1">
      <alignment vertical="center" wrapText="1"/>
    </xf>
    <xf numFmtId="4" fontId="2" fillId="0" borderId="1" xfId="0" applyNumberFormat="1" applyFont="1" applyBorder="1" applyAlignment="1">
      <alignment vertical="center" wrapText="1"/>
    </xf>
    <xf numFmtId="0" fontId="2" fillId="0" borderId="2" xfId="0" applyFont="1" applyBorder="1" applyAlignment="1">
      <alignment vertical="center" wrapText="1"/>
    </xf>
    <xf numFmtId="2" fontId="2" fillId="0" borderId="11" xfId="0" applyNumberFormat="1" applyFont="1" applyBorder="1" applyAlignment="1">
      <alignment vertical="center" wrapText="1"/>
    </xf>
    <xf numFmtId="2" fontId="2" fillId="0" borderId="11"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9" fillId="0" borderId="1" xfId="0" applyFont="1" applyBorder="1" applyAlignment="1">
      <alignment horizontal="center" vertical="center" wrapText="1"/>
    </xf>
    <xf numFmtId="2" fontId="2" fillId="0" borderId="15" xfId="0" applyNumberFormat="1" applyFont="1" applyBorder="1" applyAlignment="1">
      <alignment horizontal="center" vertical="center" wrapText="1"/>
    </xf>
    <xf numFmtId="164" fontId="1" fillId="0" borderId="11" xfId="0" applyNumberFormat="1" applyFont="1" applyBorder="1" applyAlignment="1">
      <alignment horizontal="center" vertical="center" wrapText="1"/>
    </xf>
    <xf numFmtId="164" fontId="9" fillId="0" borderId="11" xfId="0" applyNumberFormat="1" applyFont="1" applyBorder="1" applyAlignment="1">
      <alignment horizontal="center" vertical="center" wrapText="1"/>
    </xf>
    <xf numFmtId="0" fontId="1" fillId="0" borderId="13"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9" fillId="12" borderId="0" xfId="0" applyFont="1" applyFill="1" applyAlignment="1">
      <alignment horizontal="center"/>
    </xf>
    <xf numFmtId="0" fontId="7" fillId="12" borderId="0" xfId="0" applyFont="1" applyFill="1" applyAlignment="1">
      <alignment vertical="center"/>
    </xf>
    <xf numFmtId="0" fontId="1" fillId="12" borderId="0" xfId="0" applyFont="1" applyFill="1"/>
    <xf numFmtId="0" fontId="1" fillId="12" borderId="0" xfId="0" applyFont="1" applyFill="1" applyAlignment="1">
      <alignment horizontal="center"/>
    </xf>
    <xf numFmtId="164" fontId="2" fillId="0" borderId="24" xfId="0" applyNumberFormat="1" applyFont="1" applyBorder="1" applyAlignment="1">
      <alignment vertical="center" wrapText="1"/>
    </xf>
    <xf numFmtId="0" fontId="2" fillId="0" borderId="12" xfId="0" applyFont="1" applyBorder="1" applyAlignment="1">
      <alignment vertical="center" wrapText="1"/>
    </xf>
    <xf numFmtId="4" fontId="9" fillId="11" borderId="1" xfId="0" applyNumberFormat="1" applyFont="1" applyFill="1" applyBorder="1" applyAlignment="1">
      <alignment horizontal="center"/>
    </xf>
    <xf numFmtId="0" fontId="5" fillId="10" borderId="0" xfId="0" applyFont="1" applyFill="1"/>
    <xf numFmtId="0" fontId="1" fillId="10" borderId="1" xfId="0" applyFont="1" applyFill="1" applyBorder="1" applyAlignment="1">
      <alignment horizontal="center" vertical="center" wrapText="1"/>
    </xf>
    <xf numFmtId="0" fontId="6" fillId="10" borderId="4" xfId="0" applyFont="1" applyFill="1" applyBorder="1" applyAlignment="1">
      <alignment vertical="center" wrapText="1"/>
    </xf>
    <xf numFmtId="0" fontId="6" fillId="10" borderId="2" xfId="0" applyFont="1" applyFill="1" applyBorder="1" applyAlignment="1">
      <alignment vertical="center" wrapText="1"/>
    </xf>
    <xf numFmtId="0" fontId="4" fillId="16" borderId="4" xfId="0" applyFont="1" applyFill="1" applyBorder="1" applyAlignment="1">
      <alignment horizontal="center" vertical="center" wrapText="1"/>
    </xf>
    <xf numFmtId="0" fontId="9" fillId="10" borderId="0" xfId="0" applyFont="1" applyFill="1"/>
    <xf numFmtId="0" fontId="0" fillId="0" borderId="0" xfId="0" applyAlignment="1">
      <alignment horizontal="center" vertical="center"/>
    </xf>
    <xf numFmtId="4" fontId="2" fillId="3" borderId="11" xfId="0" applyNumberFormat="1" applyFont="1" applyFill="1" applyBorder="1" applyAlignment="1">
      <alignment horizontal="center" vertical="center" wrapText="1"/>
    </xf>
    <xf numFmtId="164" fontId="1" fillId="0" borderId="0" xfId="0" applyNumberFormat="1" applyFont="1" applyAlignment="1">
      <alignment horizontal="center" vertical="center" wrapText="1"/>
    </xf>
    <xf numFmtId="0" fontId="11" fillId="0" borderId="2" xfId="0" applyFont="1" applyBorder="1" applyAlignment="1">
      <alignment wrapText="1"/>
    </xf>
    <xf numFmtId="0" fontId="2" fillId="10" borderId="2" xfId="0" applyFont="1" applyFill="1" applyBorder="1" applyAlignment="1">
      <alignment vertical="center" wrapText="1"/>
    </xf>
    <xf numFmtId="4" fontId="2" fillId="10" borderId="1" xfId="0" applyNumberFormat="1" applyFont="1" applyFill="1" applyBorder="1" applyAlignment="1">
      <alignment vertical="center" wrapText="1"/>
    </xf>
    <xf numFmtId="4" fontId="9" fillId="11" borderId="1" xfId="0" applyNumberFormat="1" applyFont="1" applyFill="1" applyBorder="1" applyAlignment="1">
      <alignment horizontal="center" vertical="center"/>
    </xf>
    <xf numFmtId="0" fontId="1" fillId="10" borderId="25" xfId="0" applyFont="1" applyFill="1" applyBorder="1" applyAlignment="1">
      <alignment horizontal="center" vertical="center" wrapText="1"/>
    </xf>
    <xf numFmtId="0" fontId="2" fillId="10" borderId="25" xfId="0" applyFont="1" applyFill="1" applyBorder="1" applyAlignment="1">
      <alignment horizontal="center" vertical="center" wrapText="1"/>
    </xf>
    <xf numFmtId="4" fontId="2" fillId="10" borderId="25" xfId="0" applyNumberFormat="1" applyFont="1" applyFill="1" applyBorder="1" applyAlignment="1">
      <alignment vertical="center" wrapText="1"/>
    </xf>
    <xf numFmtId="4" fontId="9" fillId="12" borderId="6" xfId="0" applyNumberFormat="1" applyFont="1" applyFill="1" applyBorder="1" applyAlignment="1">
      <alignment horizontal="center"/>
    </xf>
    <xf numFmtId="0" fontId="9" fillId="10" borderId="0" xfId="0" applyFont="1" applyFill="1" applyAlignment="1">
      <alignment horizontal="left" vertical="center"/>
    </xf>
    <xf numFmtId="4" fontId="9" fillId="10" borderId="0" xfId="0" applyNumberFormat="1" applyFont="1" applyFill="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1" fillId="0" borderId="4" xfId="0" applyFont="1" applyBorder="1"/>
    <xf numFmtId="0" fontId="0" fillId="0" borderId="5" xfId="0" applyBorder="1"/>
    <xf numFmtId="0" fontId="0" fillId="0" borderId="2" xfId="0" applyBorder="1"/>
    <xf numFmtId="0" fontId="2" fillId="0" borderId="5" xfId="0" applyFont="1" applyBorder="1" applyAlignment="1">
      <alignment horizontal="center" vertical="center" wrapText="1"/>
    </xf>
    <xf numFmtId="0" fontId="9" fillId="10" borderId="17"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17" xfId="0" applyFont="1" applyBorder="1" applyAlignment="1">
      <alignment horizontal="left" vertical="center" wrapText="1"/>
    </xf>
    <xf numFmtId="0" fontId="2" fillId="0" borderId="2" xfId="0" applyFont="1" applyBorder="1" applyAlignment="1">
      <alignment horizontal="left" vertical="center" wrapText="1"/>
    </xf>
    <xf numFmtId="0" fontId="2" fillId="10" borderId="17" xfId="0" applyFont="1" applyFill="1" applyBorder="1" applyAlignment="1">
      <alignment horizontal="left" vertical="center" wrapText="1"/>
    </xf>
    <xf numFmtId="0" fontId="2" fillId="10" borderId="2" xfId="0" applyFont="1" applyFill="1" applyBorder="1" applyAlignment="1">
      <alignment horizontal="left" vertical="center" wrapText="1"/>
    </xf>
    <xf numFmtId="0" fontId="2" fillId="10"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10" fillId="5" borderId="4" xfId="0" applyFont="1" applyFill="1" applyBorder="1" applyAlignment="1">
      <alignment horizontal="left" vertical="center" wrapText="1"/>
    </xf>
    <xf numFmtId="0" fontId="10" fillId="5" borderId="5"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4" fontId="2" fillId="0" borderId="1" xfId="0" applyNumberFormat="1" applyFont="1" applyBorder="1" applyAlignment="1">
      <alignment horizontal="center" vertical="center" wrapText="1"/>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3" fontId="2" fillId="0" borderId="4" xfId="0" applyNumberFormat="1" applyFont="1" applyBorder="1" applyAlignment="1">
      <alignment horizontal="center" vertical="center" wrapText="1"/>
    </xf>
    <xf numFmtId="3" fontId="2" fillId="0" borderId="2"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5" borderId="1" xfId="0" applyFont="1" applyFill="1" applyBorder="1" applyAlignment="1">
      <alignment horizontal="left" vertical="center" wrapText="1"/>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6" borderId="5" xfId="0" applyFont="1" applyFill="1" applyBorder="1" applyAlignment="1">
      <alignment horizontal="center" vertical="center"/>
    </xf>
    <xf numFmtId="4" fontId="2" fillId="3" borderId="1" xfId="0" applyNumberFormat="1" applyFont="1" applyFill="1" applyBorder="1" applyAlignment="1">
      <alignment horizontal="center" vertical="center" wrapText="1"/>
    </xf>
    <xf numFmtId="0" fontId="6" fillId="10" borderId="4" xfId="0" applyFont="1" applyFill="1" applyBorder="1" applyAlignment="1">
      <alignment horizontal="left" vertical="center" wrapText="1"/>
    </xf>
    <xf numFmtId="0" fontId="6" fillId="10"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12" fillId="6" borderId="3" xfId="0" applyFont="1" applyFill="1" applyBorder="1" applyAlignment="1">
      <alignment horizontal="center" vertical="center" wrapText="1"/>
    </xf>
    <xf numFmtId="0" fontId="12" fillId="6" borderId="3" xfId="0" applyFont="1" applyFill="1" applyBorder="1" applyAlignment="1">
      <alignment horizontal="center" vertical="center"/>
    </xf>
    <xf numFmtId="0" fontId="12" fillId="6" borderId="5" xfId="0" applyFont="1" applyFill="1" applyBorder="1" applyAlignment="1">
      <alignment horizontal="center" vertical="center"/>
    </xf>
    <xf numFmtId="0" fontId="9" fillId="12" borderId="9" xfId="0" applyFont="1" applyFill="1" applyBorder="1" applyAlignment="1">
      <alignment horizontal="left"/>
    </xf>
    <xf numFmtId="0" fontId="9" fillId="12" borderId="7" xfId="0" applyFont="1" applyFill="1" applyBorder="1" applyAlignment="1">
      <alignment horizontal="left"/>
    </xf>
    <xf numFmtId="0" fontId="9" fillId="12" borderId="8" xfId="0" applyFont="1" applyFill="1" applyBorder="1" applyAlignment="1">
      <alignment horizontal="left"/>
    </xf>
    <xf numFmtId="0" fontId="10" fillId="11" borderId="4" xfId="0" applyFont="1" applyFill="1" applyBorder="1" applyAlignment="1">
      <alignment horizontal="left" vertical="center" wrapText="1"/>
    </xf>
    <xf numFmtId="0" fontId="10" fillId="11" borderId="5"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9" fillId="8" borderId="4" xfId="0" applyFont="1" applyFill="1" applyBorder="1" applyAlignment="1">
      <alignment horizontal="left" vertical="center"/>
    </xf>
    <xf numFmtId="0" fontId="9" fillId="8" borderId="5" xfId="0" applyFont="1" applyFill="1" applyBorder="1" applyAlignment="1">
      <alignment horizontal="left" vertical="center"/>
    </xf>
    <xf numFmtId="0" fontId="9" fillId="8" borderId="2" xfId="0" applyFont="1" applyFill="1" applyBorder="1" applyAlignment="1">
      <alignment horizontal="left" vertical="center"/>
    </xf>
    <xf numFmtId="0" fontId="1" fillId="0" borderId="15" xfId="0" applyFont="1" applyBorder="1" applyAlignment="1">
      <alignment vertical="center" wrapText="1"/>
    </xf>
    <xf numFmtId="0" fontId="1" fillId="0" borderId="16" xfId="0" applyFont="1" applyBorder="1"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 fillId="0" borderId="2" xfId="0" applyFont="1" applyBorder="1" applyAlignment="1">
      <alignment horizontal="left" vertical="center" wrapText="1"/>
    </xf>
    <xf numFmtId="0" fontId="1" fillId="10" borderId="4" xfId="0" applyFont="1" applyFill="1" applyBorder="1" applyAlignment="1">
      <alignment horizontal="left" vertical="center" wrapText="1"/>
    </xf>
    <xf numFmtId="0" fontId="1" fillId="10" borderId="5" xfId="0" applyFont="1" applyFill="1" applyBorder="1" applyAlignment="1">
      <alignment horizontal="left" vertical="center" wrapText="1"/>
    </xf>
    <xf numFmtId="0" fontId="1" fillId="10" borderId="2" xfId="0" applyFont="1" applyFill="1" applyBorder="1" applyAlignment="1">
      <alignment horizontal="left" vertical="center" wrapText="1"/>
    </xf>
    <xf numFmtId="0" fontId="9" fillId="11" borderId="1" xfId="0" applyFont="1" applyFill="1" applyBorder="1" applyAlignment="1">
      <alignment horizontal="left"/>
    </xf>
    <xf numFmtId="0" fontId="4" fillId="2" borderId="4" xfId="0" applyFont="1" applyFill="1" applyBorder="1" applyAlignment="1">
      <alignment vertical="center" wrapText="1"/>
    </xf>
    <xf numFmtId="0" fontId="4" fillId="2" borderId="2" xfId="0" applyFont="1" applyFill="1" applyBorder="1" applyAlignment="1">
      <alignment vertical="center" wrapText="1"/>
    </xf>
    <xf numFmtId="0" fontId="1" fillId="0" borderId="14" xfId="0" applyFont="1" applyBorder="1" applyAlignment="1">
      <alignment horizontal="left" vertical="center" wrapText="1"/>
    </xf>
    <xf numFmtId="0" fontId="1" fillId="0" borderId="12" xfId="0" applyFont="1" applyBorder="1" applyAlignment="1">
      <alignment horizontal="left" vertical="center" wrapText="1"/>
    </xf>
    <xf numFmtId="0" fontId="9" fillId="0" borderId="3" xfId="0" applyFont="1" applyBorder="1" applyAlignment="1">
      <alignment horizontal="lef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1" fillId="10" borderId="5" xfId="0" applyFont="1" applyFill="1" applyBorder="1" applyAlignment="1">
      <alignment vertical="center" wrapText="1"/>
    </xf>
    <xf numFmtId="0" fontId="1" fillId="10" borderId="2" xfId="0" applyFont="1" applyFill="1" applyBorder="1" applyAlignment="1">
      <alignment vertical="center" wrapText="1"/>
    </xf>
    <xf numFmtId="0" fontId="1" fillId="0" borderId="5" xfId="0" applyFont="1" applyBorder="1" applyAlignment="1">
      <alignment vertical="center" wrapText="1"/>
    </xf>
    <xf numFmtId="0" fontId="1" fillId="0" borderId="2" xfId="0" applyFont="1" applyBorder="1" applyAlignment="1">
      <alignment vertical="center" wrapText="1"/>
    </xf>
    <xf numFmtId="0" fontId="13" fillId="10" borderId="17" xfId="0" applyFont="1" applyFill="1" applyBorder="1" applyAlignment="1">
      <alignment horizontal="left" vertical="center" wrapText="1"/>
    </xf>
    <xf numFmtId="0" fontId="13" fillId="1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13" fillId="0" borderId="1" xfId="0" applyFont="1" applyBorder="1" applyAlignment="1">
      <alignment horizontal="center" vertical="center" wrapText="1"/>
    </xf>
    <xf numFmtId="0" fontId="2" fillId="10" borderId="1" xfId="0" applyFont="1" applyFill="1" applyBorder="1" applyAlignment="1">
      <alignment horizontal="center" vertical="center" wrapText="1"/>
    </xf>
    <xf numFmtId="4" fontId="2" fillId="0" borderId="4" xfId="0" applyNumberFormat="1" applyFont="1" applyBorder="1" applyAlignment="1">
      <alignment horizontal="center" vertical="center" wrapText="1"/>
    </xf>
    <xf numFmtId="0" fontId="15" fillId="13" borderId="10" xfId="0" applyFont="1" applyFill="1" applyBorder="1" applyAlignment="1">
      <alignment horizontal="center" vertical="center"/>
    </xf>
    <xf numFmtId="0" fontId="16" fillId="0" borderId="10" xfId="0" applyFont="1" applyBorder="1"/>
    <xf numFmtId="0" fontId="19" fillId="13" borderId="10" xfId="1" applyFont="1" applyFill="1" applyBorder="1" applyAlignment="1">
      <alignment horizontal="center" vertical="center"/>
    </xf>
    <xf numFmtId="0" fontId="20" fillId="0" borderId="10" xfId="0" applyFont="1" applyBorder="1"/>
    <xf numFmtId="0" fontId="15" fillId="14" borderId="10" xfId="0" quotePrefix="1" applyFont="1" applyFill="1" applyBorder="1" applyAlignment="1">
      <alignment horizontal="center" vertical="center" wrapText="1"/>
    </xf>
    <xf numFmtId="0" fontId="16" fillId="10" borderId="10" xfId="0" applyFont="1" applyFill="1" applyBorder="1"/>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8" fillId="0" borderId="0" xfId="0" applyFont="1" applyAlignment="1">
      <alignment horizontal="center" vertical="center"/>
    </xf>
    <xf numFmtId="0" fontId="8" fillId="10" borderId="0" xfId="0" applyFont="1" applyFill="1" applyAlignment="1">
      <alignment horizontal="center" vertical="center"/>
    </xf>
    <xf numFmtId="0" fontId="8" fillId="4" borderId="0" xfId="0" applyFont="1" applyFill="1" applyAlignment="1">
      <alignment horizontal="center" vertical="center" wrapText="1"/>
    </xf>
    <xf numFmtId="0" fontId="15" fillId="15" borderId="10" xfId="0" quotePrefix="1" applyFont="1" applyFill="1" applyBorder="1" applyAlignment="1">
      <alignment horizontal="center" vertical="center"/>
    </xf>
    <xf numFmtId="0" fontId="16" fillId="6" borderId="10" xfId="0" applyFont="1" applyFill="1" applyBorder="1"/>
    <xf numFmtId="0" fontId="9"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7" fillId="0" borderId="15" xfId="0" applyFont="1" applyBorder="1" applyAlignment="1">
      <alignment horizontal="center" wrapText="1"/>
    </xf>
    <xf numFmtId="0" fontId="17" fillId="0" borderId="16" xfId="0" applyFont="1" applyBorder="1" applyAlignment="1">
      <alignment horizont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2" fillId="10" borderId="5"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 fillId="0" borderId="17" xfId="0" applyFont="1" applyBorder="1" applyAlignment="1">
      <alignment vertical="center" wrapText="1"/>
    </xf>
    <xf numFmtId="164"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4" fontId="2" fillId="10" borderId="0" xfId="0" applyNumberFormat="1" applyFont="1" applyFill="1" applyBorder="1" applyAlignment="1">
      <alignment horizontal="center" vertical="center" wrapText="1"/>
    </xf>
    <xf numFmtId="0" fontId="0" fillId="11" borderId="5" xfId="0" applyFill="1" applyBorder="1" applyAlignment="1">
      <alignment horizontal="left" vertical="center" wrapText="1"/>
    </xf>
    <xf numFmtId="0" fontId="0" fillId="11" borderId="2" xfId="0" applyFill="1" applyBorder="1" applyAlignment="1">
      <alignment horizontal="left" vertical="center" wrapText="1"/>
    </xf>
    <xf numFmtId="0" fontId="9" fillId="11" borderId="1" xfId="0" applyFont="1" applyFill="1" applyBorder="1" applyAlignment="1">
      <alignment horizontal="left" vertical="center" wrapText="1"/>
    </xf>
    <xf numFmtId="4" fontId="2" fillId="3" borderId="12" xfId="0" applyNumberFormat="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99645</xdr:colOff>
      <xdr:row>0</xdr:row>
      <xdr:rowOff>41030</xdr:rowOff>
    </xdr:from>
    <xdr:to>
      <xdr:col>8</xdr:col>
      <xdr:colOff>16607</xdr:colOff>
      <xdr:row>7</xdr:row>
      <xdr:rowOff>106054</xdr:rowOff>
    </xdr:to>
    <xdr:pic>
      <xdr:nvPicPr>
        <xdr:cNvPr id="3" name="Picture 2">
          <a:extLst>
            <a:ext uri="{FF2B5EF4-FFF2-40B4-BE49-F238E27FC236}">
              <a16:creationId xmlns:a16="http://schemas.microsoft.com/office/drawing/2014/main" id="{6B5FEFC1-6CB6-4B18-9F14-BC624B14D2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711" t="15931" r="20671" b="15227"/>
        <a:stretch/>
      </xdr:blipFill>
      <xdr:spPr>
        <a:xfrm>
          <a:off x="7098322" y="41030"/>
          <a:ext cx="673100" cy="129594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udmila.gofman@und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D35A2-3586-4AE8-ADEE-7D995C3858F1}">
  <sheetPr>
    <pageSetUpPr fitToPage="1"/>
  </sheetPr>
  <dimension ref="A4:K245"/>
  <sheetViews>
    <sheetView tabSelected="1" zoomScale="130" zoomScaleNormal="130" workbookViewId="0">
      <selection activeCell="J44" sqref="J44"/>
    </sheetView>
  </sheetViews>
  <sheetFormatPr defaultColWidth="9.140625" defaultRowHeight="12.75" x14ac:dyDescent="0.2"/>
  <cols>
    <col min="1" max="1" width="11.140625" style="2" bestFit="1" customWidth="1"/>
    <col min="2" max="2" width="35.140625" style="1" customWidth="1"/>
    <col min="3" max="3" width="15.5703125" style="1" customWidth="1"/>
    <col min="4" max="4" width="16" style="1" customWidth="1"/>
    <col min="5" max="5" width="10.5703125" style="1" customWidth="1"/>
    <col min="6" max="6" width="9.140625" style="1"/>
    <col min="7" max="8" width="11" style="2" customWidth="1"/>
    <col min="9" max="9" width="9.140625" style="1" customWidth="1"/>
    <col min="10" max="16384" width="9.140625" style="1"/>
  </cols>
  <sheetData>
    <row r="4" spans="1:9" x14ac:dyDescent="0.2">
      <c r="A4" s="6"/>
    </row>
    <row r="5" spans="1:9" x14ac:dyDescent="0.2">
      <c r="A5" s="6"/>
    </row>
    <row r="6" spans="1:9" x14ac:dyDescent="0.2">
      <c r="A6" s="6"/>
    </row>
    <row r="8" spans="1:9" ht="18.75" x14ac:dyDescent="0.2">
      <c r="A8" s="189" t="s">
        <v>0</v>
      </c>
      <c r="B8" s="189"/>
      <c r="C8" s="189"/>
      <c r="D8" s="189"/>
      <c r="E8" s="189"/>
      <c r="F8" s="189"/>
      <c r="G8" s="189"/>
      <c r="H8" s="189"/>
    </row>
    <row r="9" spans="1:9" ht="18.75" x14ac:dyDescent="0.2">
      <c r="A9" s="190" t="s">
        <v>231</v>
      </c>
      <c r="B9" s="190"/>
      <c r="C9" s="190"/>
      <c r="D9" s="190"/>
      <c r="E9" s="190"/>
      <c r="F9" s="190"/>
      <c r="G9" s="190"/>
      <c r="H9" s="190"/>
      <c r="I9" s="25"/>
    </row>
    <row r="10" spans="1:9" x14ac:dyDescent="0.2">
      <c r="A10" s="13"/>
      <c r="B10" s="13"/>
      <c r="C10" s="13"/>
      <c r="D10" s="13"/>
      <c r="E10" s="13"/>
      <c r="F10" s="13"/>
      <c r="G10" s="13"/>
      <c r="H10" s="13"/>
    </row>
    <row r="11" spans="1:9" ht="39" customHeight="1" x14ac:dyDescent="0.2">
      <c r="A11" s="191" t="s">
        <v>1</v>
      </c>
      <c r="B11" s="191"/>
      <c r="C11" s="191"/>
      <c r="D11" s="191"/>
      <c r="E11" s="191"/>
      <c r="F11" s="191"/>
      <c r="G11" s="191"/>
      <c r="H11" s="191"/>
    </row>
    <row r="12" spans="1:9" x14ac:dyDescent="0.2">
      <c r="A12" s="6"/>
    </row>
    <row r="13" spans="1:9" x14ac:dyDescent="0.2">
      <c r="B13" s="5" t="s">
        <v>2</v>
      </c>
    </row>
    <row r="14" spans="1:9" ht="15" x14ac:dyDescent="0.25">
      <c r="B14" s="4" t="s">
        <v>3</v>
      </c>
      <c r="C14" s="171" t="s">
        <v>4</v>
      </c>
      <c r="D14" s="172"/>
      <c r="E14" s="172"/>
      <c r="F14" s="172"/>
      <c r="G14" s="172"/>
      <c r="H14" s="172"/>
    </row>
    <row r="15" spans="1:9" ht="15" x14ac:dyDescent="0.25">
      <c r="B15" s="4" t="s">
        <v>5</v>
      </c>
      <c r="C15" s="171" t="s">
        <v>6</v>
      </c>
      <c r="D15" s="172"/>
      <c r="E15" s="172"/>
      <c r="F15" s="172"/>
      <c r="G15" s="172"/>
      <c r="H15" s="172"/>
    </row>
    <row r="16" spans="1:9" x14ac:dyDescent="0.2">
      <c r="B16" s="4" t="s">
        <v>7</v>
      </c>
      <c r="C16" s="173" t="s">
        <v>8</v>
      </c>
      <c r="D16" s="174"/>
      <c r="E16" s="174"/>
      <c r="F16" s="174"/>
      <c r="G16" s="174"/>
      <c r="H16" s="174"/>
    </row>
    <row r="17" spans="1:9" ht="45.6" customHeight="1" x14ac:dyDescent="0.25">
      <c r="B17" s="4" t="s">
        <v>9</v>
      </c>
      <c r="C17" s="175" t="s">
        <v>10</v>
      </c>
      <c r="D17" s="176"/>
      <c r="E17" s="176"/>
      <c r="F17" s="176"/>
      <c r="G17" s="176"/>
      <c r="H17" s="176"/>
    </row>
    <row r="18" spans="1:9" ht="15" x14ac:dyDescent="0.25">
      <c r="B18" s="4"/>
      <c r="C18" s="192">
        <v>37369189170</v>
      </c>
      <c r="D18" s="193"/>
      <c r="E18" s="193"/>
      <c r="F18" s="193"/>
      <c r="G18" s="193"/>
      <c r="H18" s="193"/>
    </row>
    <row r="19" spans="1:9" ht="20.45" customHeight="1" x14ac:dyDescent="0.2">
      <c r="B19" s="12" t="s">
        <v>11</v>
      </c>
    </row>
    <row r="20" spans="1:9" x14ac:dyDescent="0.2">
      <c r="A20" s="20" t="s">
        <v>12</v>
      </c>
      <c r="B20" s="18" t="s">
        <v>13</v>
      </c>
      <c r="C20" s="19"/>
      <c r="D20" s="19"/>
      <c r="E20" s="19"/>
      <c r="F20" s="19"/>
      <c r="G20" s="17"/>
      <c r="H20" s="17"/>
    </row>
    <row r="21" spans="1:9" x14ac:dyDescent="0.2">
      <c r="B21" s="4" t="s">
        <v>14</v>
      </c>
      <c r="C21" s="133" t="s">
        <v>15</v>
      </c>
      <c r="D21" s="133"/>
      <c r="E21" s="133"/>
      <c r="F21" s="133"/>
      <c r="G21" s="133"/>
      <c r="H21" s="133"/>
    </row>
    <row r="22" spans="1:9" x14ac:dyDescent="0.2">
      <c r="B22" s="4" t="s">
        <v>16</v>
      </c>
      <c r="C22" s="134" t="s">
        <v>17</v>
      </c>
      <c r="D22" s="134"/>
      <c r="E22" s="134"/>
      <c r="F22" s="134"/>
      <c r="G22" s="134"/>
      <c r="H22" s="134"/>
    </row>
    <row r="23" spans="1:9" x14ac:dyDescent="0.2">
      <c r="B23" s="4" t="s">
        <v>18</v>
      </c>
      <c r="C23" s="125" t="s">
        <v>19</v>
      </c>
      <c r="D23" s="125"/>
      <c r="E23" s="125"/>
      <c r="F23" s="125"/>
      <c r="G23" s="125"/>
      <c r="H23" s="125"/>
      <c r="I23" s="68"/>
    </row>
    <row r="24" spans="1:9" x14ac:dyDescent="0.2">
      <c r="A24" s="3"/>
    </row>
    <row r="25" spans="1:9" x14ac:dyDescent="0.2">
      <c r="A25" s="3"/>
    </row>
    <row r="26" spans="1:9" x14ac:dyDescent="0.2">
      <c r="A26" s="3"/>
    </row>
    <row r="27" spans="1:9" x14ac:dyDescent="0.2">
      <c r="A27" s="3"/>
      <c r="B27" s="21" t="s">
        <v>20</v>
      </c>
    </row>
    <row r="28" spans="1:9" ht="63.75" x14ac:dyDescent="0.2">
      <c r="A28" s="10" t="s">
        <v>21</v>
      </c>
      <c r="B28" s="129" t="s">
        <v>22</v>
      </c>
      <c r="C28" s="130"/>
      <c r="D28" s="131"/>
      <c r="E28" s="10" t="s">
        <v>23</v>
      </c>
      <c r="F28" s="10" t="s">
        <v>24</v>
      </c>
      <c r="G28" s="10" t="s">
        <v>211</v>
      </c>
      <c r="H28" s="10" t="s">
        <v>212</v>
      </c>
    </row>
    <row r="29" spans="1:9" ht="94.5" customHeight="1" x14ac:dyDescent="0.2">
      <c r="A29" s="26" t="s">
        <v>25</v>
      </c>
      <c r="B29" s="117" t="s">
        <v>26</v>
      </c>
      <c r="C29" s="118"/>
      <c r="D29" s="148"/>
      <c r="E29" s="26" t="s">
        <v>27</v>
      </c>
      <c r="F29" s="26">
        <v>1</v>
      </c>
      <c r="G29" s="7"/>
      <c r="H29" s="14">
        <f>F29*G29</f>
        <v>0</v>
      </c>
      <c r="I29" s="25"/>
    </row>
    <row r="30" spans="1:9" ht="165.75" customHeight="1" x14ac:dyDescent="0.2">
      <c r="A30" s="26" t="s">
        <v>28</v>
      </c>
      <c r="B30" s="117" t="s">
        <v>210</v>
      </c>
      <c r="C30" s="118"/>
      <c r="D30" s="148"/>
      <c r="E30" s="69" t="s">
        <v>29</v>
      </c>
      <c r="F30" s="69">
        <v>14</v>
      </c>
      <c r="G30" s="7"/>
      <c r="H30" s="14">
        <f t="shared" ref="H30:H32" si="0">F30*G30</f>
        <v>0</v>
      </c>
    </row>
    <row r="31" spans="1:9" ht="29.1" customHeight="1" x14ac:dyDescent="0.2">
      <c r="A31" s="26" t="s">
        <v>30</v>
      </c>
      <c r="B31" s="149" t="s">
        <v>31</v>
      </c>
      <c r="C31" s="150"/>
      <c r="D31" s="151"/>
      <c r="E31" s="69" t="s">
        <v>27</v>
      </c>
      <c r="F31" s="69">
        <v>1</v>
      </c>
      <c r="G31" s="7"/>
      <c r="H31" s="14">
        <f t="shared" si="0"/>
        <v>0</v>
      </c>
      <c r="I31" s="25"/>
    </row>
    <row r="32" spans="1:9" ht="41.45" customHeight="1" x14ac:dyDescent="0.2">
      <c r="A32" s="26" t="s">
        <v>32</v>
      </c>
      <c r="B32" s="117" t="s">
        <v>209</v>
      </c>
      <c r="C32" s="118"/>
      <c r="D32" s="148"/>
      <c r="E32" s="26" t="s">
        <v>33</v>
      </c>
      <c r="F32" s="26">
        <v>1</v>
      </c>
      <c r="G32" s="7"/>
      <c r="H32" s="14">
        <f t="shared" si="0"/>
        <v>0</v>
      </c>
    </row>
    <row r="33" spans="1:8" x14ac:dyDescent="0.2">
      <c r="A33" s="152" t="s">
        <v>34</v>
      </c>
      <c r="B33" s="152"/>
      <c r="C33" s="152"/>
      <c r="D33" s="152"/>
      <c r="E33" s="152"/>
      <c r="F33" s="152"/>
      <c r="G33" s="152"/>
      <c r="H33" s="80">
        <f>SUM(H29:H32)</f>
        <v>0</v>
      </c>
    </row>
    <row r="34" spans="1:8" x14ac:dyDescent="0.2">
      <c r="A34" s="3"/>
    </row>
    <row r="35" spans="1:8" x14ac:dyDescent="0.2">
      <c r="A35" s="3"/>
      <c r="B35" s="5" t="s">
        <v>35</v>
      </c>
    </row>
    <row r="36" spans="1:8" x14ac:dyDescent="0.2">
      <c r="B36" s="27" t="s">
        <v>36</v>
      </c>
    </row>
    <row r="37" spans="1:8" x14ac:dyDescent="0.2">
      <c r="A37" s="6"/>
      <c r="B37" s="27"/>
    </row>
    <row r="38" spans="1:8" ht="63.75" x14ac:dyDescent="0.2">
      <c r="A38" s="10" t="s">
        <v>21</v>
      </c>
      <c r="B38" s="153" t="s">
        <v>22</v>
      </c>
      <c r="C38" s="154"/>
      <c r="D38" s="10" t="s">
        <v>37</v>
      </c>
      <c r="E38" s="10" t="s">
        <v>38</v>
      </c>
      <c r="F38" s="10" t="s">
        <v>39</v>
      </c>
      <c r="G38" s="10" t="s">
        <v>213</v>
      </c>
      <c r="H38" s="10" t="s">
        <v>212</v>
      </c>
    </row>
    <row r="39" spans="1:8" ht="33.75" customHeight="1" x14ac:dyDescent="0.25">
      <c r="A39" s="45" t="s">
        <v>40</v>
      </c>
      <c r="B39" s="46" t="s">
        <v>41</v>
      </c>
      <c r="C39" s="89"/>
      <c r="D39" s="90"/>
      <c r="E39" s="90"/>
      <c r="F39" s="90"/>
      <c r="G39" s="90"/>
      <c r="H39" s="91"/>
    </row>
    <row r="40" spans="1:8" ht="67.5" customHeight="1" x14ac:dyDescent="0.2">
      <c r="A40" s="47"/>
      <c r="B40" s="180" t="s">
        <v>42</v>
      </c>
      <c r="C40" s="181"/>
      <c r="D40" s="181"/>
      <c r="E40" s="181"/>
      <c r="F40" s="181"/>
      <c r="G40" s="181"/>
      <c r="H40" s="182"/>
    </row>
    <row r="41" spans="1:8" ht="67.5" customHeight="1" x14ac:dyDescent="0.2">
      <c r="A41" s="47"/>
      <c r="B41" s="48" t="s">
        <v>226</v>
      </c>
      <c r="C41" s="102" t="s">
        <v>227</v>
      </c>
      <c r="D41" s="209"/>
      <c r="E41" s="209"/>
      <c r="F41" s="209"/>
      <c r="G41" s="209"/>
      <c r="H41" s="103"/>
    </row>
    <row r="42" spans="1:8" ht="12.95" customHeight="1" x14ac:dyDescent="0.2">
      <c r="A42" s="47"/>
      <c r="B42" s="78" t="s">
        <v>43</v>
      </c>
      <c r="C42" s="69" t="s">
        <v>44</v>
      </c>
      <c r="D42" s="40" t="s">
        <v>45</v>
      </c>
      <c r="E42" s="40">
        <v>20</v>
      </c>
      <c r="F42" s="40">
        <v>4</v>
      </c>
      <c r="G42" s="79"/>
      <c r="H42" s="14">
        <f>F42*G42</f>
        <v>0</v>
      </c>
    </row>
    <row r="43" spans="1:8" ht="12.95" customHeight="1" x14ac:dyDescent="0.2">
      <c r="A43" s="47"/>
      <c r="B43" s="78" t="s">
        <v>46</v>
      </c>
      <c r="C43" s="69" t="s">
        <v>44</v>
      </c>
      <c r="D43" s="40" t="s">
        <v>45</v>
      </c>
      <c r="E43" s="40">
        <v>20</v>
      </c>
      <c r="F43" s="40">
        <v>4</v>
      </c>
      <c r="G43" s="79"/>
      <c r="H43" s="14">
        <f t="shared" ref="H43:H45" si="1">F43*G43</f>
        <v>0</v>
      </c>
    </row>
    <row r="44" spans="1:8" ht="12.95" customHeight="1" x14ac:dyDescent="0.2">
      <c r="A44" s="47"/>
      <c r="B44" s="78" t="s">
        <v>47</v>
      </c>
      <c r="C44" s="69" t="s">
        <v>44</v>
      </c>
      <c r="D44" s="40" t="s">
        <v>45</v>
      </c>
      <c r="E44" s="40">
        <v>20</v>
      </c>
      <c r="F44" s="40">
        <v>4</v>
      </c>
      <c r="G44" s="79"/>
      <c r="H44" s="14">
        <f t="shared" si="1"/>
        <v>0</v>
      </c>
    </row>
    <row r="45" spans="1:8" ht="12.95" customHeight="1" x14ac:dyDescent="0.2">
      <c r="A45" s="47"/>
      <c r="B45" s="78" t="s">
        <v>48</v>
      </c>
      <c r="C45" s="69" t="s">
        <v>44</v>
      </c>
      <c r="D45" s="40" t="s">
        <v>45</v>
      </c>
      <c r="E45" s="40">
        <v>20</v>
      </c>
      <c r="F45" s="40">
        <v>4</v>
      </c>
      <c r="G45" s="79"/>
      <c r="H45" s="14">
        <f t="shared" si="1"/>
        <v>0</v>
      </c>
    </row>
    <row r="46" spans="1:8" ht="33.6" customHeight="1" x14ac:dyDescent="0.2">
      <c r="A46" s="47"/>
      <c r="B46" s="180" t="s">
        <v>49</v>
      </c>
      <c r="C46" s="181"/>
      <c r="D46" s="181"/>
      <c r="E46" s="181"/>
      <c r="F46" s="181"/>
      <c r="G46" s="181"/>
      <c r="H46" s="182"/>
    </row>
    <row r="47" spans="1:8" ht="33.6" customHeight="1" x14ac:dyDescent="0.2">
      <c r="A47" s="47"/>
      <c r="B47" s="48" t="s">
        <v>226</v>
      </c>
      <c r="C47" s="102" t="s">
        <v>227</v>
      </c>
      <c r="D47" s="209"/>
      <c r="E47" s="209"/>
      <c r="F47" s="209"/>
      <c r="G47" s="209"/>
      <c r="H47" s="103"/>
    </row>
    <row r="48" spans="1:8" ht="12.95" customHeight="1" x14ac:dyDescent="0.2">
      <c r="A48" s="47"/>
      <c r="B48" s="78" t="s">
        <v>43</v>
      </c>
      <c r="C48" s="69" t="s">
        <v>50</v>
      </c>
      <c r="D48" s="40" t="s">
        <v>45</v>
      </c>
      <c r="E48" s="40">
        <v>20</v>
      </c>
      <c r="F48" s="40">
        <v>2</v>
      </c>
      <c r="G48" s="79"/>
      <c r="H48" s="14">
        <f>F48*G48</f>
        <v>0</v>
      </c>
    </row>
    <row r="49" spans="1:11" ht="12.95" customHeight="1" x14ac:dyDescent="0.2">
      <c r="A49" s="51"/>
      <c r="B49" s="78" t="s">
        <v>46</v>
      </c>
      <c r="C49" s="69" t="s">
        <v>44</v>
      </c>
      <c r="D49" s="40" t="s">
        <v>45</v>
      </c>
      <c r="E49" s="40">
        <v>20</v>
      </c>
      <c r="F49" s="40">
        <v>2</v>
      </c>
      <c r="G49" s="79"/>
      <c r="H49" s="14">
        <f t="shared" ref="H49:H51" si="2">F49*G49</f>
        <v>0</v>
      </c>
    </row>
    <row r="50" spans="1:11" ht="12.95" customHeight="1" x14ac:dyDescent="0.2">
      <c r="A50" s="51"/>
      <c r="B50" s="78" t="s">
        <v>47</v>
      </c>
      <c r="C50" s="69" t="s">
        <v>44</v>
      </c>
      <c r="D50" s="40" t="s">
        <v>45</v>
      </c>
      <c r="E50" s="40">
        <v>20</v>
      </c>
      <c r="F50" s="40">
        <v>2</v>
      </c>
      <c r="G50" s="79"/>
      <c r="H50" s="14">
        <f t="shared" si="2"/>
        <v>0</v>
      </c>
    </row>
    <row r="51" spans="1:11" ht="12.95" customHeight="1" x14ac:dyDescent="0.2">
      <c r="A51" s="51"/>
      <c r="B51" s="78" t="s">
        <v>48</v>
      </c>
      <c r="C51" s="69" t="s">
        <v>44</v>
      </c>
      <c r="D51" s="40" t="s">
        <v>45</v>
      </c>
      <c r="E51" s="40">
        <v>20</v>
      </c>
      <c r="F51" s="40">
        <v>2</v>
      </c>
      <c r="G51" s="79"/>
      <c r="H51" s="14">
        <f t="shared" si="2"/>
        <v>0</v>
      </c>
    </row>
    <row r="52" spans="1:11" ht="24.95" customHeight="1" x14ac:dyDescent="0.2">
      <c r="A52" s="51"/>
      <c r="B52" s="180" t="s">
        <v>51</v>
      </c>
      <c r="C52" s="181"/>
      <c r="D52" s="181"/>
      <c r="E52" s="181"/>
      <c r="F52" s="181"/>
      <c r="G52" s="181"/>
      <c r="H52" s="182"/>
    </row>
    <row r="53" spans="1:11" ht="24.95" customHeight="1" x14ac:dyDescent="0.2">
      <c r="A53" s="51"/>
      <c r="B53" s="48" t="s">
        <v>226</v>
      </c>
      <c r="C53" s="102" t="s">
        <v>227</v>
      </c>
      <c r="D53" s="209"/>
      <c r="E53" s="209"/>
      <c r="F53" s="209"/>
      <c r="G53" s="209"/>
      <c r="H53" s="103"/>
    </row>
    <row r="54" spans="1:11" ht="12.95" customHeight="1" x14ac:dyDescent="0.2">
      <c r="A54" s="51"/>
      <c r="B54" s="78" t="s">
        <v>43</v>
      </c>
      <c r="C54" s="69" t="s">
        <v>44</v>
      </c>
      <c r="D54" s="40" t="s">
        <v>45</v>
      </c>
      <c r="E54" s="40">
        <v>20</v>
      </c>
      <c r="F54" s="40">
        <v>2</v>
      </c>
      <c r="G54" s="79"/>
      <c r="H54" s="14">
        <f>F54*G54</f>
        <v>0</v>
      </c>
    </row>
    <row r="55" spans="1:11" ht="12.95" customHeight="1" x14ac:dyDescent="0.2">
      <c r="A55" s="51"/>
      <c r="B55" s="78" t="s">
        <v>46</v>
      </c>
      <c r="C55" s="69" t="s">
        <v>44</v>
      </c>
      <c r="D55" s="40" t="s">
        <v>45</v>
      </c>
      <c r="E55" s="40">
        <v>20</v>
      </c>
      <c r="F55" s="40">
        <v>2</v>
      </c>
      <c r="G55" s="79"/>
      <c r="H55" s="14">
        <f t="shared" ref="H55:H57" si="3">F55*G55</f>
        <v>0</v>
      </c>
    </row>
    <row r="56" spans="1:11" ht="12.95" customHeight="1" x14ac:dyDescent="0.2">
      <c r="A56" s="51"/>
      <c r="B56" s="78" t="s">
        <v>47</v>
      </c>
      <c r="C56" s="69" t="s">
        <v>44</v>
      </c>
      <c r="D56" s="40" t="s">
        <v>45</v>
      </c>
      <c r="E56" s="40">
        <v>20</v>
      </c>
      <c r="F56" s="40">
        <v>2</v>
      </c>
      <c r="G56" s="79"/>
      <c r="H56" s="14">
        <f t="shared" si="3"/>
        <v>0</v>
      </c>
    </row>
    <row r="57" spans="1:11" ht="12.95" customHeight="1" x14ac:dyDescent="0.2">
      <c r="A57" s="51"/>
      <c r="B57" s="78" t="s">
        <v>48</v>
      </c>
      <c r="C57" s="69" t="s">
        <v>44</v>
      </c>
      <c r="D57" s="40" t="s">
        <v>45</v>
      </c>
      <c r="E57" s="40">
        <v>20</v>
      </c>
      <c r="F57" s="40">
        <v>2</v>
      </c>
      <c r="G57" s="79"/>
      <c r="H57" s="14">
        <f t="shared" si="3"/>
        <v>0</v>
      </c>
    </row>
    <row r="58" spans="1:11" ht="24.95" customHeight="1" x14ac:dyDescent="0.2">
      <c r="A58" s="51"/>
      <c r="B58" s="180" t="s">
        <v>52</v>
      </c>
      <c r="C58" s="181"/>
      <c r="D58" s="181"/>
      <c r="E58" s="181"/>
      <c r="F58" s="181"/>
      <c r="G58" s="181"/>
      <c r="H58" s="182"/>
    </row>
    <row r="59" spans="1:11" ht="24.95" customHeight="1" x14ac:dyDescent="0.2">
      <c r="A59" s="51"/>
      <c r="B59" s="48" t="s">
        <v>226</v>
      </c>
      <c r="C59" s="102" t="s">
        <v>227</v>
      </c>
      <c r="D59" s="209"/>
      <c r="E59" s="209"/>
      <c r="F59" s="209"/>
      <c r="G59" s="209"/>
      <c r="H59" s="103"/>
    </row>
    <row r="60" spans="1:11" ht="12.95" customHeight="1" x14ac:dyDescent="0.2">
      <c r="A60" s="51"/>
      <c r="B60" s="78" t="s">
        <v>43</v>
      </c>
      <c r="C60" s="69" t="s">
        <v>44</v>
      </c>
      <c r="D60" s="40" t="s">
        <v>45</v>
      </c>
      <c r="E60" s="40">
        <v>20</v>
      </c>
      <c r="F60" s="40">
        <v>2</v>
      </c>
      <c r="G60" s="79"/>
      <c r="H60" s="14">
        <f>F60*G60</f>
        <v>0</v>
      </c>
    </row>
    <row r="61" spans="1:11" ht="12.95" customHeight="1" x14ac:dyDescent="0.2">
      <c r="A61" s="51"/>
      <c r="B61" s="78" t="s">
        <v>46</v>
      </c>
      <c r="C61" s="69" t="s">
        <v>44</v>
      </c>
      <c r="D61" s="40" t="s">
        <v>45</v>
      </c>
      <c r="E61" s="40">
        <v>20</v>
      </c>
      <c r="F61" s="40">
        <v>2</v>
      </c>
      <c r="G61" s="79"/>
      <c r="H61" s="14">
        <f t="shared" ref="H61:H63" si="4">F61*G61</f>
        <v>0</v>
      </c>
    </row>
    <row r="62" spans="1:11" ht="12.95" customHeight="1" x14ac:dyDescent="0.2">
      <c r="A62" s="51"/>
      <c r="B62" s="78" t="s">
        <v>47</v>
      </c>
      <c r="C62" s="69">
        <v>1</v>
      </c>
      <c r="D62" s="40" t="s">
        <v>45</v>
      </c>
      <c r="E62" s="40">
        <v>20</v>
      </c>
      <c r="F62" s="40">
        <v>2</v>
      </c>
      <c r="G62" s="79"/>
      <c r="H62" s="14">
        <f t="shared" si="4"/>
        <v>0</v>
      </c>
    </row>
    <row r="63" spans="1:11" ht="12.95" customHeight="1" x14ac:dyDescent="0.2">
      <c r="A63" s="51"/>
      <c r="B63" s="78" t="s">
        <v>48</v>
      </c>
      <c r="C63" s="69" t="s">
        <v>44</v>
      </c>
      <c r="D63" s="40" t="s">
        <v>45</v>
      </c>
      <c r="E63" s="40">
        <v>20</v>
      </c>
      <c r="F63" s="40">
        <v>2</v>
      </c>
      <c r="G63" s="79"/>
      <c r="H63" s="14">
        <f t="shared" si="4"/>
        <v>0</v>
      </c>
    </row>
    <row r="64" spans="1:11" ht="50.45" customHeight="1" x14ac:dyDescent="0.2">
      <c r="A64" s="45" t="s">
        <v>53</v>
      </c>
      <c r="B64" s="93" t="s">
        <v>54</v>
      </c>
      <c r="C64" s="94"/>
      <c r="D64" s="94"/>
      <c r="E64" s="94"/>
      <c r="F64" s="94"/>
      <c r="G64" s="94"/>
      <c r="H64" s="95"/>
      <c r="I64" s="25"/>
      <c r="K64" s="1" t="s">
        <v>230</v>
      </c>
    </row>
    <row r="65" spans="1:9" ht="86.1" customHeight="1" x14ac:dyDescent="0.2">
      <c r="A65" s="51"/>
      <c r="B65" s="48" t="s">
        <v>55</v>
      </c>
      <c r="C65" s="87" t="s">
        <v>56</v>
      </c>
      <c r="D65" s="92"/>
      <c r="E65" s="92"/>
      <c r="F65" s="92"/>
      <c r="G65" s="92"/>
      <c r="H65" s="88"/>
    </row>
    <row r="66" spans="1:9" ht="57.6" customHeight="1" x14ac:dyDescent="0.2">
      <c r="A66" s="51"/>
      <c r="B66" s="48" t="s">
        <v>57</v>
      </c>
      <c r="C66" s="87" t="s">
        <v>56</v>
      </c>
      <c r="D66" s="92"/>
      <c r="E66" s="92"/>
      <c r="F66" s="92"/>
      <c r="G66" s="92"/>
      <c r="H66" s="88"/>
    </row>
    <row r="67" spans="1:9" ht="60" customHeight="1" x14ac:dyDescent="0.2">
      <c r="A67" s="51"/>
      <c r="B67" s="48" t="s">
        <v>58</v>
      </c>
      <c r="C67" s="87" t="s">
        <v>56</v>
      </c>
      <c r="D67" s="92"/>
      <c r="E67" s="92"/>
      <c r="F67" s="92"/>
      <c r="G67" s="92"/>
      <c r="H67" s="88"/>
    </row>
    <row r="68" spans="1:9" ht="57.6" customHeight="1" x14ac:dyDescent="0.2">
      <c r="A68" s="51"/>
      <c r="B68" s="48" t="s">
        <v>59</v>
      </c>
      <c r="C68" s="87" t="s">
        <v>56</v>
      </c>
      <c r="D68" s="92"/>
      <c r="E68" s="92"/>
      <c r="F68" s="92"/>
      <c r="G68" s="92"/>
      <c r="H68" s="88"/>
    </row>
    <row r="69" spans="1:9" ht="42" customHeight="1" x14ac:dyDescent="0.2">
      <c r="A69" s="45" t="s">
        <v>60</v>
      </c>
      <c r="B69" s="180" t="s">
        <v>61</v>
      </c>
      <c r="C69" s="181"/>
      <c r="D69" s="181"/>
      <c r="E69" s="181"/>
      <c r="F69" s="181"/>
      <c r="G69" s="181"/>
      <c r="H69" s="182"/>
      <c r="I69" s="25"/>
    </row>
    <row r="70" spans="1:9" ht="58.5" customHeight="1" x14ac:dyDescent="0.2">
      <c r="A70" s="51"/>
      <c r="B70" s="48" t="s">
        <v>62</v>
      </c>
      <c r="C70" s="40" t="s">
        <v>63</v>
      </c>
      <c r="D70" s="8"/>
      <c r="E70" s="40">
        <v>60</v>
      </c>
      <c r="F70" s="40">
        <v>1</v>
      </c>
      <c r="G70" s="49"/>
      <c r="H70" s="14">
        <f>F70*G70</f>
        <v>0</v>
      </c>
    </row>
    <row r="71" spans="1:9" ht="12.95" customHeight="1" x14ac:dyDescent="0.2">
      <c r="A71" s="51"/>
      <c r="B71" s="50" t="s">
        <v>64</v>
      </c>
      <c r="C71" s="8" t="s">
        <v>65</v>
      </c>
      <c r="D71" s="8" t="s">
        <v>66</v>
      </c>
      <c r="E71" s="40">
        <v>60</v>
      </c>
      <c r="F71" s="40">
        <v>1</v>
      </c>
      <c r="G71" s="49"/>
      <c r="H71" s="14">
        <f t="shared" ref="H71:H79" si="5">F71*G71</f>
        <v>0</v>
      </c>
    </row>
    <row r="72" spans="1:9" ht="12.95" customHeight="1" x14ac:dyDescent="0.2">
      <c r="A72" s="51"/>
      <c r="B72" s="50" t="s">
        <v>43</v>
      </c>
      <c r="C72" s="26" t="s">
        <v>44</v>
      </c>
      <c r="D72" s="8" t="s">
        <v>66</v>
      </c>
      <c r="E72" s="40">
        <v>60</v>
      </c>
      <c r="F72" s="40">
        <v>1</v>
      </c>
      <c r="G72" s="49"/>
      <c r="H72" s="14">
        <f t="shared" si="5"/>
        <v>0</v>
      </c>
    </row>
    <row r="73" spans="1:9" ht="12.95" customHeight="1" x14ac:dyDescent="0.2">
      <c r="A73" s="51"/>
      <c r="B73" s="50" t="s">
        <v>46</v>
      </c>
      <c r="C73" s="26" t="s">
        <v>44</v>
      </c>
      <c r="D73" s="8" t="s">
        <v>66</v>
      </c>
      <c r="E73" s="40">
        <v>60</v>
      </c>
      <c r="F73" s="40">
        <v>1</v>
      </c>
      <c r="G73" s="49"/>
      <c r="H73" s="14">
        <f t="shared" si="5"/>
        <v>0</v>
      </c>
    </row>
    <row r="74" spans="1:9" ht="12.95" customHeight="1" x14ac:dyDescent="0.2">
      <c r="A74" s="51"/>
      <c r="B74" s="50" t="s">
        <v>47</v>
      </c>
      <c r="C74" s="26">
        <v>1</v>
      </c>
      <c r="D74" s="8" t="s">
        <v>66</v>
      </c>
      <c r="E74" s="40">
        <v>60</v>
      </c>
      <c r="F74" s="40">
        <v>1</v>
      </c>
      <c r="G74" s="49"/>
      <c r="H74" s="14">
        <f t="shared" si="5"/>
        <v>0</v>
      </c>
    </row>
    <row r="75" spans="1:9" ht="12.95" customHeight="1" x14ac:dyDescent="0.2">
      <c r="A75" s="51"/>
      <c r="B75" s="50" t="s">
        <v>67</v>
      </c>
      <c r="C75" s="26" t="s">
        <v>44</v>
      </c>
      <c r="D75" s="8" t="s">
        <v>66</v>
      </c>
      <c r="E75" s="40">
        <v>60</v>
      </c>
      <c r="F75" s="40">
        <v>1</v>
      </c>
      <c r="G75" s="49"/>
      <c r="H75" s="14">
        <f t="shared" si="5"/>
        <v>0</v>
      </c>
    </row>
    <row r="76" spans="1:9" ht="12.95" customHeight="1" x14ac:dyDescent="0.2">
      <c r="A76" s="51"/>
      <c r="B76" s="50" t="s">
        <v>68</v>
      </c>
      <c r="C76" s="26">
        <v>2</v>
      </c>
      <c r="D76" s="8" t="s">
        <v>66</v>
      </c>
      <c r="E76" s="40">
        <v>60</v>
      </c>
      <c r="F76" s="40">
        <v>1</v>
      </c>
      <c r="G76" s="49"/>
      <c r="H76" s="14">
        <f t="shared" si="5"/>
        <v>0</v>
      </c>
    </row>
    <row r="77" spans="1:9" ht="12.95" customHeight="1" x14ac:dyDescent="0.2">
      <c r="A77" s="51"/>
      <c r="B77" s="50" t="s">
        <v>48</v>
      </c>
      <c r="C77" s="26" t="s">
        <v>44</v>
      </c>
      <c r="D77" s="8" t="s">
        <v>66</v>
      </c>
      <c r="E77" s="40">
        <v>60</v>
      </c>
      <c r="F77" s="40">
        <v>1</v>
      </c>
      <c r="G77" s="49"/>
      <c r="H77" s="14">
        <f t="shared" si="5"/>
        <v>0</v>
      </c>
    </row>
    <row r="78" spans="1:9" ht="12.95" customHeight="1" x14ac:dyDescent="0.2">
      <c r="A78" s="52" t="s">
        <v>69</v>
      </c>
      <c r="B78" s="50" t="s">
        <v>70</v>
      </c>
      <c r="C78" s="26" t="s">
        <v>50</v>
      </c>
      <c r="D78" s="8" t="s">
        <v>71</v>
      </c>
      <c r="E78" s="40">
        <v>60</v>
      </c>
      <c r="F78" s="40">
        <v>1</v>
      </c>
      <c r="G78" s="49"/>
      <c r="H78" s="14">
        <f t="shared" si="5"/>
        <v>0</v>
      </c>
    </row>
    <row r="79" spans="1:9" ht="18.75" customHeight="1" x14ac:dyDescent="0.2">
      <c r="A79" s="52" t="s">
        <v>72</v>
      </c>
      <c r="B79" s="50" t="s">
        <v>73</v>
      </c>
      <c r="C79" s="26" t="s">
        <v>44</v>
      </c>
      <c r="D79" s="8" t="s">
        <v>71</v>
      </c>
      <c r="E79" s="40">
        <v>60</v>
      </c>
      <c r="F79" s="40">
        <v>1</v>
      </c>
      <c r="G79" s="49"/>
      <c r="H79" s="14">
        <f t="shared" si="5"/>
        <v>0</v>
      </c>
    </row>
    <row r="80" spans="1:9" ht="50.45" customHeight="1" x14ac:dyDescent="0.2">
      <c r="A80" s="8" t="s">
        <v>74</v>
      </c>
      <c r="B80" s="117" t="s">
        <v>75</v>
      </c>
      <c r="C80" s="118"/>
      <c r="D80" s="118"/>
      <c r="E80" s="8">
        <v>2</v>
      </c>
      <c r="F80" s="8">
        <v>1</v>
      </c>
      <c r="G80" s="7"/>
      <c r="H80" s="14">
        <f>E80*F80*G80</f>
        <v>0</v>
      </c>
    </row>
    <row r="81" spans="1:9" x14ac:dyDescent="0.2">
      <c r="A81" s="119" t="s">
        <v>76</v>
      </c>
      <c r="B81" s="119"/>
      <c r="C81" s="119"/>
      <c r="D81" s="119"/>
      <c r="E81" s="119"/>
      <c r="F81" s="119"/>
      <c r="G81" s="119"/>
      <c r="H81" s="15">
        <f>SUM(H42:H45,H48:H51,H54:H57,H60:H63,H70:H80)</f>
        <v>0</v>
      </c>
    </row>
    <row r="82" spans="1:9" x14ac:dyDescent="0.2">
      <c r="A82" s="6"/>
      <c r="B82" s="27" t="s">
        <v>77</v>
      </c>
      <c r="I82" s="68"/>
    </row>
    <row r="83" spans="1:9" ht="63.75" x14ac:dyDescent="0.2">
      <c r="A83" s="10" t="s">
        <v>21</v>
      </c>
      <c r="B83" s="120" t="s">
        <v>22</v>
      </c>
      <c r="C83" s="121"/>
      <c r="D83" s="107" t="s">
        <v>78</v>
      </c>
      <c r="E83" s="97"/>
      <c r="F83" s="10" t="s">
        <v>38</v>
      </c>
      <c r="G83" s="10" t="s">
        <v>215</v>
      </c>
      <c r="H83" s="10" t="s">
        <v>212</v>
      </c>
    </row>
    <row r="84" spans="1:9" ht="39.6" customHeight="1" x14ac:dyDescent="0.2">
      <c r="A84" s="8" t="s">
        <v>79</v>
      </c>
      <c r="B84" s="122" t="s">
        <v>80</v>
      </c>
      <c r="C84" s="122"/>
      <c r="D84" s="87">
        <v>1</v>
      </c>
      <c r="E84" s="88"/>
      <c r="F84" s="8">
        <v>60</v>
      </c>
      <c r="G84" s="7"/>
      <c r="H84" s="16">
        <f>D84*E84*F84*G84</f>
        <v>0</v>
      </c>
    </row>
    <row r="85" spans="1:9" ht="57.75" customHeight="1" x14ac:dyDescent="0.2">
      <c r="A85" s="8" t="s">
        <v>81</v>
      </c>
      <c r="B85" s="123" t="s">
        <v>232</v>
      </c>
      <c r="C85" s="124"/>
      <c r="D85" s="87">
        <v>1</v>
      </c>
      <c r="E85" s="88"/>
      <c r="F85" s="8">
        <v>60</v>
      </c>
      <c r="G85" s="7"/>
      <c r="H85" s="16">
        <f>D85*E85*F85*G85</f>
        <v>0</v>
      </c>
    </row>
    <row r="86" spans="1:9" ht="37.5" customHeight="1" x14ac:dyDescent="0.2">
      <c r="A86" s="8" t="s">
        <v>82</v>
      </c>
      <c r="B86" s="123" t="s">
        <v>214</v>
      </c>
      <c r="C86" s="124"/>
      <c r="D86" s="87">
        <v>1</v>
      </c>
      <c r="E86" s="88"/>
      <c r="F86" s="8">
        <v>60</v>
      </c>
      <c r="G86" s="7"/>
      <c r="H86" s="16">
        <f>D86*E86*F86*G86</f>
        <v>0</v>
      </c>
    </row>
    <row r="87" spans="1:9" ht="64.5" customHeight="1" x14ac:dyDescent="0.2">
      <c r="A87" s="8" t="s">
        <v>83</v>
      </c>
      <c r="B87" s="123" t="s">
        <v>84</v>
      </c>
      <c r="C87" s="124"/>
      <c r="D87" s="87">
        <v>4</v>
      </c>
      <c r="E87" s="88"/>
      <c r="F87" s="40">
        <v>20</v>
      </c>
      <c r="G87" s="7"/>
      <c r="H87" s="16">
        <f>D87*E87*F87*G87</f>
        <v>0</v>
      </c>
      <c r="I87" s="25"/>
    </row>
    <row r="88" spans="1:9" ht="14.45" customHeight="1" x14ac:dyDescent="0.2">
      <c r="A88" s="119" t="s">
        <v>85</v>
      </c>
      <c r="B88" s="119"/>
      <c r="C88" s="119"/>
      <c r="D88" s="119"/>
      <c r="E88" s="119"/>
      <c r="F88" s="119"/>
      <c r="G88" s="119"/>
      <c r="H88" s="15">
        <f>SUM(H84:H87)</f>
        <v>0</v>
      </c>
    </row>
    <row r="89" spans="1:9" x14ac:dyDescent="0.2">
      <c r="A89" s="6"/>
    </row>
    <row r="90" spans="1:9" x14ac:dyDescent="0.2">
      <c r="A90" s="6"/>
      <c r="B90" s="27" t="s">
        <v>86</v>
      </c>
    </row>
    <row r="91" spans="1:9" ht="63.75" x14ac:dyDescent="0.2">
      <c r="A91" s="10"/>
      <c r="B91" s="107" t="s">
        <v>22</v>
      </c>
      <c r="C91" s="97"/>
      <c r="D91" s="179" t="s">
        <v>87</v>
      </c>
      <c r="E91" s="179"/>
      <c r="F91" s="177" t="s">
        <v>216</v>
      </c>
      <c r="G91" s="178"/>
      <c r="H91" s="10" t="s">
        <v>212</v>
      </c>
    </row>
    <row r="92" spans="1:9" ht="24.6" customHeight="1" x14ac:dyDescent="0.2">
      <c r="A92" s="10"/>
      <c r="B92" s="72"/>
      <c r="C92" s="37"/>
      <c r="D92" s="36"/>
      <c r="E92" s="37"/>
      <c r="F92" s="38"/>
      <c r="G92" s="39"/>
      <c r="H92" s="10"/>
    </row>
    <row r="93" spans="1:9" ht="24.95" customHeight="1" x14ac:dyDescent="0.2">
      <c r="A93" s="52" t="s">
        <v>88</v>
      </c>
      <c r="B93" s="98" t="s">
        <v>89</v>
      </c>
      <c r="C93" s="99"/>
      <c r="D93" s="87">
        <v>2</v>
      </c>
      <c r="E93" s="88"/>
      <c r="F93" s="87"/>
      <c r="G93" s="88"/>
      <c r="H93" s="14">
        <f>D93*F93</f>
        <v>0</v>
      </c>
      <c r="I93" s="25"/>
    </row>
    <row r="94" spans="1:9" ht="33.6" customHeight="1" x14ac:dyDescent="0.2">
      <c r="A94" s="52" t="s">
        <v>90</v>
      </c>
      <c r="B94" s="98" t="s">
        <v>91</v>
      </c>
      <c r="C94" s="99"/>
      <c r="D94" s="87">
        <v>2</v>
      </c>
      <c r="E94" s="88"/>
      <c r="F94" s="87"/>
      <c r="G94" s="88"/>
      <c r="H94" s="14">
        <f t="shared" ref="H94:H101" si="6">D94*F94</f>
        <v>0</v>
      </c>
    </row>
    <row r="95" spans="1:9" ht="30.95" customHeight="1" x14ac:dyDescent="0.2">
      <c r="A95" s="52" t="s">
        <v>92</v>
      </c>
      <c r="B95" s="98" t="s">
        <v>93</v>
      </c>
      <c r="C95" s="99"/>
      <c r="D95" s="87">
        <v>2</v>
      </c>
      <c r="E95" s="88"/>
      <c r="F95" s="87"/>
      <c r="G95" s="88"/>
      <c r="H95" s="14">
        <f t="shared" si="6"/>
        <v>0</v>
      </c>
    </row>
    <row r="96" spans="1:9" ht="35.1" customHeight="1" x14ac:dyDescent="0.2">
      <c r="A96" s="52" t="s">
        <v>94</v>
      </c>
      <c r="B96" s="98" t="s">
        <v>95</v>
      </c>
      <c r="C96" s="99"/>
      <c r="D96" s="87">
        <v>1</v>
      </c>
      <c r="E96" s="88"/>
      <c r="F96" s="87"/>
      <c r="G96" s="88"/>
      <c r="H96" s="14">
        <f t="shared" si="6"/>
        <v>0</v>
      </c>
    </row>
    <row r="97" spans="1:9" ht="35.1" customHeight="1" x14ac:dyDescent="0.2">
      <c r="A97" s="52" t="s">
        <v>96</v>
      </c>
      <c r="B97" s="98" t="s">
        <v>97</v>
      </c>
      <c r="C97" s="99"/>
      <c r="D97" s="87">
        <v>1</v>
      </c>
      <c r="E97" s="88"/>
      <c r="F97" s="87"/>
      <c r="G97" s="88"/>
      <c r="H97" s="14">
        <f t="shared" si="6"/>
        <v>0</v>
      </c>
    </row>
    <row r="98" spans="1:9" ht="44.1" customHeight="1" x14ac:dyDescent="0.2">
      <c r="A98" s="52" t="s">
        <v>98</v>
      </c>
      <c r="B98" s="98" t="s">
        <v>99</v>
      </c>
      <c r="C98" s="99"/>
      <c r="D98" s="87">
        <v>1</v>
      </c>
      <c r="E98" s="88"/>
      <c r="F98" s="87"/>
      <c r="G98" s="88"/>
      <c r="H98" s="14">
        <f t="shared" si="6"/>
        <v>0</v>
      </c>
    </row>
    <row r="99" spans="1:9" ht="50.1" customHeight="1" x14ac:dyDescent="0.2">
      <c r="A99" s="52" t="s">
        <v>100</v>
      </c>
      <c r="B99" s="98" t="s">
        <v>101</v>
      </c>
      <c r="C99" s="99"/>
      <c r="D99" s="102">
        <v>10</v>
      </c>
      <c r="E99" s="103"/>
      <c r="F99" s="87"/>
      <c r="G99" s="88"/>
      <c r="H99" s="14">
        <f t="shared" si="6"/>
        <v>0</v>
      </c>
      <c r="I99" s="25"/>
    </row>
    <row r="100" spans="1:9" ht="39" customHeight="1" x14ac:dyDescent="0.2">
      <c r="A100" s="52" t="s">
        <v>102</v>
      </c>
      <c r="B100" s="100" t="s">
        <v>103</v>
      </c>
      <c r="C100" s="101"/>
      <c r="D100" s="102">
        <v>10</v>
      </c>
      <c r="E100" s="103"/>
      <c r="F100" s="87"/>
      <c r="G100" s="88"/>
      <c r="H100" s="14">
        <f t="shared" si="6"/>
        <v>0</v>
      </c>
    </row>
    <row r="101" spans="1:9" ht="39.75" customHeight="1" x14ac:dyDescent="0.2">
      <c r="A101" s="52" t="s">
        <v>104</v>
      </c>
      <c r="B101" s="100" t="s">
        <v>105</v>
      </c>
      <c r="C101" s="101"/>
      <c r="D101" s="102">
        <v>10</v>
      </c>
      <c r="E101" s="103"/>
      <c r="F101" s="87"/>
      <c r="G101" s="88"/>
      <c r="H101" s="14">
        <f t="shared" si="6"/>
        <v>0</v>
      </c>
    </row>
    <row r="102" spans="1:9" ht="14.45" customHeight="1" x14ac:dyDescent="0.2">
      <c r="A102" s="104" t="s">
        <v>106</v>
      </c>
      <c r="B102" s="105"/>
      <c r="C102" s="105"/>
      <c r="D102" s="105"/>
      <c r="E102" s="105"/>
      <c r="F102" s="105"/>
      <c r="G102" s="106"/>
      <c r="H102" s="15">
        <f>SUM(H93:H101)</f>
        <v>0</v>
      </c>
    </row>
    <row r="103" spans="1:9" ht="14.45" customHeight="1" x14ac:dyDescent="0.2">
      <c r="A103" s="30"/>
      <c r="B103" s="31"/>
      <c r="C103" s="31"/>
      <c r="D103" s="31"/>
      <c r="E103" s="31"/>
      <c r="F103" s="31"/>
      <c r="G103" s="32"/>
      <c r="H103" s="33"/>
    </row>
    <row r="104" spans="1:9" ht="14.45" customHeight="1" x14ac:dyDescent="0.2">
      <c r="A104" s="138" t="s">
        <v>107</v>
      </c>
      <c r="B104" s="139"/>
      <c r="C104" s="139"/>
      <c r="D104" s="139"/>
      <c r="E104" s="139"/>
      <c r="F104" s="139"/>
      <c r="G104" s="140"/>
      <c r="H104" s="35">
        <f>SUM(H102+H88+H81)</f>
        <v>0</v>
      </c>
    </row>
    <row r="105" spans="1:9" ht="14.45" customHeight="1" x14ac:dyDescent="0.2">
      <c r="A105" s="28"/>
      <c r="B105" s="28"/>
      <c r="C105" s="28"/>
      <c r="D105" s="28"/>
      <c r="E105" s="28"/>
      <c r="F105" s="28"/>
      <c r="G105" s="28"/>
      <c r="H105" s="29"/>
    </row>
    <row r="106" spans="1:9" x14ac:dyDescent="0.2">
      <c r="A106" s="6"/>
      <c r="B106" s="5" t="s">
        <v>108</v>
      </c>
    </row>
    <row r="107" spans="1:9" ht="63.75" x14ac:dyDescent="0.2">
      <c r="A107" s="10"/>
      <c r="B107" s="107" t="s">
        <v>22</v>
      </c>
      <c r="C107" s="97"/>
      <c r="D107" s="10" t="s">
        <v>23</v>
      </c>
      <c r="E107" s="10" t="s">
        <v>24</v>
      </c>
      <c r="F107" s="96" t="s">
        <v>217</v>
      </c>
      <c r="G107" s="97"/>
      <c r="H107" s="10" t="s">
        <v>212</v>
      </c>
    </row>
    <row r="108" spans="1:9" ht="72.75" customHeight="1" x14ac:dyDescent="0.2">
      <c r="A108" s="57" t="s">
        <v>109</v>
      </c>
      <c r="B108" s="118" t="s">
        <v>219</v>
      </c>
      <c r="C108" s="148"/>
      <c r="D108" s="26" t="s">
        <v>218</v>
      </c>
      <c r="E108" s="26">
        <v>1</v>
      </c>
      <c r="F108" s="194"/>
      <c r="G108" s="182"/>
      <c r="H108" s="14">
        <f>E108*F108</f>
        <v>0</v>
      </c>
    </row>
    <row r="109" spans="1:9" ht="60" customHeight="1" x14ac:dyDescent="0.2">
      <c r="A109" s="52" t="s">
        <v>110</v>
      </c>
      <c r="B109" s="118" t="s">
        <v>220</v>
      </c>
      <c r="C109" s="148"/>
      <c r="D109" s="8" t="s">
        <v>218</v>
      </c>
      <c r="E109" s="8">
        <v>1</v>
      </c>
      <c r="F109" s="87"/>
      <c r="G109" s="88"/>
      <c r="H109" s="14">
        <f t="shared" ref="H109:H111" si="7">E109*F109</f>
        <v>0</v>
      </c>
    </row>
    <row r="110" spans="1:9" ht="144.94999999999999" customHeight="1" x14ac:dyDescent="0.2">
      <c r="A110" s="52" t="s">
        <v>111</v>
      </c>
      <c r="B110" s="155" t="s">
        <v>112</v>
      </c>
      <c r="C110" s="156"/>
      <c r="D110" s="8" t="s">
        <v>113</v>
      </c>
      <c r="E110" s="8">
        <v>1</v>
      </c>
      <c r="F110" s="183"/>
      <c r="G110" s="184"/>
      <c r="H110" s="14">
        <f t="shared" si="7"/>
        <v>0</v>
      </c>
    </row>
    <row r="111" spans="1:9" ht="124.5" customHeight="1" x14ac:dyDescent="0.2">
      <c r="A111" s="56" t="s">
        <v>114</v>
      </c>
      <c r="B111" s="144" t="s">
        <v>115</v>
      </c>
      <c r="C111" s="145"/>
      <c r="D111" s="53" t="s">
        <v>113</v>
      </c>
      <c r="E111" s="54">
        <v>1</v>
      </c>
      <c r="F111" s="146"/>
      <c r="G111" s="147"/>
      <c r="H111" s="14">
        <f t="shared" si="7"/>
        <v>0</v>
      </c>
    </row>
    <row r="112" spans="1:9" ht="33.75" customHeight="1" x14ac:dyDescent="0.2">
      <c r="A112" s="58" t="s">
        <v>116</v>
      </c>
      <c r="B112" s="157" t="s">
        <v>117</v>
      </c>
      <c r="C112" s="157"/>
      <c r="D112" s="158"/>
      <c r="E112" s="158"/>
      <c r="F112" s="158"/>
      <c r="G112" s="158"/>
      <c r="H112" s="159"/>
    </row>
    <row r="113" spans="1:9" ht="24.95" customHeight="1" x14ac:dyDescent="0.2">
      <c r="A113" s="52" t="s">
        <v>118</v>
      </c>
      <c r="B113" s="160" t="s">
        <v>119</v>
      </c>
      <c r="C113" s="161"/>
      <c r="D113" s="40" t="s">
        <v>120</v>
      </c>
      <c r="E113" s="40">
        <v>1</v>
      </c>
      <c r="F113" s="87"/>
      <c r="G113" s="88"/>
      <c r="H113" s="14">
        <f>E113*F113</f>
        <v>0</v>
      </c>
    </row>
    <row r="114" spans="1:9" ht="45.6" customHeight="1" x14ac:dyDescent="0.2">
      <c r="A114" s="52" t="s">
        <v>121</v>
      </c>
      <c r="B114" s="213" t="s">
        <v>122</v>
      </c>
      <c r="C114" s="163"/>
      <c r="D114" s="8" t="s">
        <v>120</v>
      </c>
      <c r="E114" s="8">
        <v>100</v>
      </c>
      <c r="F114" s="87"/>
      <c r="G114" s="88"/>
      <c r="H114" s="14">
        <f t="shared" ref="H114:H116" si="8">E114*F114</f>
        <v>0</v>
      </c>
    </row>
    <row r="115" spans="1:9" ht="24.95" customHeight="1" x14ac:dyDescent="0.2">
      <c r="A115" s="52" t="s">
        <v>121</v>
      </c>
      <c r="B115" s="213" t="s">
        <v>123</v>
      </c>
      <c r="C115" s="163"/>
      <c r="D115" s="8" t="s">
        <v>120</v>
      </c>
      <c r="E115" s="8">
        <v>1</v>
      </c>
      <c r="F115" s="87"/>
      <c r="G115" s="88"/>
      <c r="H115" s="14">
        <f t="shared" si="8"/>
        <v>0</v>
      </c>
    </row>
    <row r="116" spans="1:9" ht="72" customHeight="1" x14ac:dyDescent="0.2">
      <c r="A116" s="52" t="s">
        <v>124</v>
      </c>
      <c r="B116" s="162" t="s">
        <v>125</v>
      </c>
      <c r="C116" s="163"/>
      <c r="D116" s="8" t="s">
        <v>120</v>
      </c>
      <c r="E116" s="8">
        <v>1</v>
      </c>
      <c r="F116" s="87"/>
      <c r="G116" s="88"/>
      <c r="H116" s="14">
        <f t="shared" si="8"/>
        <v>0</v>
      </c>
    </row>
    <row r="117" spans="1:9" ht="32.25" customHeight="1" x14ac:dyDescent="0.2">
      <c r="A117" s="58" t="s">
        <v>126</v>
      </c>
      <c r="B117" s="158" t="s">
        <v>127</v>
      </c>
      <c r="C117" s="158"/>
      <c r="D117" s="158"/>
      <c r="E117" s="158"/>
      <c r="F117" s="158"/>
      <c r="G117" s="158"/>
      <c r="H117" s="159"/>
    </row>
    <row r="118" spans="1:9" ht="24.95" customHeight="1" x14ac:dyDescent="0.2">
      <c r="A118" s="52" t="s">
        <v>128</v>
      </c>
      <c r="B118" s="118" t="s">
        <v>129</v>
      </c>
      <c r="C118" s="148"/>
      <c r="D118" s="8" t="s">
        <v>120</v>
      </c>
      <c r="E118" s="8">
        <v>1</v>
      </c>
      <c r="F118" s="87"/>
      <c r="G118" s="88"/>
      <c r="H118" s="14">
        <f>E118*F118</f>
        <v>0</v>
      </c>
    </row>
    <row r="119" spans="1:9" ht="24.95" customHeight="1" x14ac:dyDescent="0.2">
      <c r="A119" s="52" t="s">
        <v>130</v>
      </c>
      <c r="B119" s="118" t="s">
        <v>131</v>
      </c>
      <c r="C119" s="148"/>
      <c r="D119" s="8" t="s">
        <v>120</v>
      </c>
      <c r="E119" s="8">
        <v>1</v>
      </c>
      <c r="F119" s="87"/>
      <c r="G119" s="88"/>
      <c r="H119" s="14">
        <f t="shared" ref="H119:H121" si="9">E119*F119</f>
        <v>0</v>
      </c>
    </row>
    <row r="120" spans="1:9" ht="36.75" customHeight="1" x14ac:dyDescent="0.2">
      <c r="A120" s="52" t="s">
        <v>132</v>
      </c>
      <c r="B120" s="118" t="s">
        <v>133</v>
      </c>
      <c r="C120" s="148"/>
      <c r="D120" s="74" t="s">
        <v>134</v>
      </c>
      <c r="E120" s="8">
        <v>1</v>
      </c>
      <c r="F120" s="87"/>
      <c r="G120" s="88"/>
      <c r="H120" s="14">
        <f t="shared" si="9"/>
        <v>0</v>
      </c>
    </row>
    <row r="121" spans="1:9" ht="36.75" customHeight="1" x14ac:dyDescent="0.2">
      <c r="A121" s="52" t="s">
        <v>135</v>
      </c>
      <c r="B121" s="164" t="s">
        <v>136</v>
      </c>
      <c r="C121" s="165"/>
      <c r="D121" s="8" t="s">
        <v>120</v>
      </c>
      <c r="E121" s="8">
        <v>6</v>
      </c>
      <c r="F121" s="87"/>
      <c r="G121" s="88"/>
      <c r="H121" s="14">
        <f t="shared" si="9"/>
        <v>0</v>
      </c>
      <c r="I121" s="25"/>
    </row>
    <row r="122" spans="1:9" ht="132" customHeight="1" x14ac:dyDescent="0.2">
      <c r="A122" s="52" t="s">
        <v>137</v>
      </c>
      <c r="B122" s="164" t="s">
        <v>138</v>
      </c>
      <c r="C122" s="165"/>
      <c r="D122" s="8" t="s">
        <v>120</v>
      </c>
      <c r="E122" s="8">
        <v>2</v>
      </c>
      <c r="F122" s="87"/>
      <c r="G122" s="88"/>
      <c r="H122" s="14">
        <f>E122*F122</f>
        <v>0</v>
      </c>
    </row>
    <row r="123" spans="1:9" x14ac:dyDescent="0.2">
      <c r="A123" s="55" t="s">
        <v>139</v>
      </c>
      <c r="B123" s="21" t="s">
        <v>140</v>
      </c>
      <c r="G123" s="1"/>
      <c r="H123" s="1"/>
    </row>
    <row r="124" spans="1:9" ht="38.25" x14ac:dyDescent="0.2">
      <c r="A124" s="8" t="s">
        <v>141</v>
      </c>
      <c r="B124" s="70" t="s">
        <v>142</v>
      </c>
      <c r="C124" s="71"/>
      <c r="D124" s="34" t="s">
        <v>120</v>
      </c>
      <c r="E124" s="34">
        <v>3</v>
      </c>
      <c r="F124" s="170"/>
      <c r="G124" s="116"/>
      <c r="H124" s="16">
        <f t="shared" ref="H124:H125" si="10">E124*F124</f>
        <v>0</v>
      </c>
    </row>
    <row r="125" spans="1:9" ht="38.1" customHeight="1" x14ac:dyDescent="0.2">
      <c r="A125" s="8" t="s">
        <v>143</v>
      </c>
      <c r="B125" s="127" t="s">
        <v>144</v>
      </c>
      <c r="C125" s="128"/>
      <c r="D125" s="34" t="s">
        <v>120</v>
      </c>
      <c r="E125" s="34">
        <v>7</v>
      </c>
      <c r="F125" s="110"/>
      <c r="G125" s="110"/>
      <c r="H125" s="16">
        <f t="shared" si="10"/>
        <v>0</v>
      </c>
      <c r="I125" s="25"/>
    </row>
    <row r="126" spans="1:9" ht="14.45" customHeight="1" x14ac:dyDescent="0.2">
      <c r="A126" s="138" t="s">
        <v>145</v>
      </c>
      <c r="B126" s="139"/>
      <c r="C126" s="139"/>
      <c r="D126" s="139"/>
      <c r="E126" s="139"/>
      <c r="F126" s="139"/>
      <c r="G126" s="140"/>
      <c r="H126" s="35">
        <f>SUM(H108:H111,H113:H116,H118:H122,H124:H125)</f>
        <v>0</v>
      </c>
    </row>
    <row r="127" spans="1:9" x14ac:dyDescent="0.2">
      <c r="A127" s="3"/>
    </row>
    <row r="128" spans="1:9" s="21" customFormat="1" x14ac:dyDescent="0.2">
      <c r="A128" s="141" t="s">
        <v>146</v>
      </c>
      <c r="B128" s="142"/>
      <c r="C128" s="142"/>
      <c r="D128" s="142"/>
      <c r="E128" s="142"/>
      <c r="F128" s="142"/>
      <c r="G128" s="143"/>
      <c r="H128" s="22">
        <f>H33+H104+H126</f>
        <v>0</v>
      </c>
    </row>
    <row r="129" spans="1:9" ht="13.35" customHeight="1" x14ac:dyDescent="0.2"/>
    <row r="130" spans="1:9" s="21" customFormat="1" x14ac:dyDescent="0.2">
      <c r="A130" s="23"/>
      <c r="B130" s="23"/>
      <c r="C130" s="23"/>
      <c r="D130" s="23"/>
      <c r="E130" s="23"/>
      <c r="F130" s="23"/>
      <c r="G130" s="23"/>
      <c r="H130" s="24"/>
    </row>
    <row r="131" spans="1:9" x14ac:dyDescent="0.2">
      <c r="A131" s="3"/>
    </row>
    <row r="132" spans="1:9" x14ac:dyDescent="0.2">
      <c r="B132" s="12" t="s">
        <v>11</v>
      </c>
    </row>
    <row r="133" spans="1:9" x14ac:dyDescent="0.2">
      <c r="A133" s="61" t="s">
        <v>147</v>
      </c>
      <c r="B133" s="62" t="s">
        <v>148</v>
      </c>
      <c r="C133" s="63"/>
      <c r="D133" s="63"/>
      <c r="E133" s="63"/>
      <c r="F133" s="63"/>
      <c r="G133" s="64"/>
      <c r="H133" s="64"/>
    </row>
    <row r="134" spans="1:9" ht="35.450000000000003" customHeight="1" x14ac:dyDescent="0.2">
      <c r="B134" s="4" t="s">
        <v>14</v>
      </c>
      <c r="C134" s="132" t="s">
        <v>149</v>
      </c>
      <c r="D134" s="133"/>
      <c r="E134" s="133"/>
      <c r="F134" s="133"/>
      <c r="G134" s="133"/>
      <c r="H134" s="133"/>
    </row>
    <row r="135" spans="1:9" x14ac:dyDescent="0.2">
      <c r="B135" s="4" t="s">
        <v>16</v>
      </c>
      <c r="C135" s="134" t="s">
        <v>17</v>
      </c>
      <c r="D135" s="134"/>
      <c r="E135" s="134"/>
      <c r="F135" s="134"/>
      <c r="G135" s="134"/>
      <c r="H135" s="134"/>
    </row>
    <row r="136" spans="1:9" x14ac:dyDescent="0.2">
      <c r="B136" s="4" t="s">
        <v>18</v>
      </c>
      <c r="C136" s="125" t="s">
        <v>150</v>
      </c>
      <c r="D136" s="125"/>
      <c r="E136" s="125"/>
      <c r="F136" s="125"/>
      <c r="G136" s="125"/>
      <c r="H136" s="125"/>
    </row>
    <row r="137" spans="1:9" x14ac:dyDescent="0.2">
      <c r="A137" s="3"/>
    </row>
    <row r="138" spans="1:9" x14ac:dyDescent="0.2">
      <c r="A138" s="3"/>
    </row>
    <row r="139" spans="1:9" x14ac:dyDescent="0.2">
      <c r="A139" s="3"/>
      <c r="B139" s="73"/>
    </row>
    <row r="140" spans="1:9" ht="63.75" x14ac:dyDescent="0.2">
      <c r="A140" s="10" t="s">
        <v>21</v>
      </c>
      <c r="B140" s="129" t="s">
        <v>22</v>
      </c>
      <c r="C140" s="130"/>
      <c r="D140" s="131"/>
      <c r="E140" s="10" t="s">
        <v>23</v>
      </c>
      <c r="F140" s="10" t="s">
        <v>24</v>
      </c>
      <c r="G140" s="10" t="s">
        <v>211</v>
      </c>
      <c r="H140" s="10" t="s">
        <v>212</v>
      </c>
    </row>
    <row r="141" spans="1:9" ht="31.5" customHeight="1" x14ac:dyDescent="0.2">
      <c r="A141" s="26" t="s">
        <v>25</v>
      </c>
      <c r="B141" s="117" t="s">
        <v>151</v>
      </c>
      <c r="C141" s="118"/>
      <c r="D141" s="148"/>
      <c r="E141" s="26" t="s">
        <v>27</v>
      </c>
      <c r="F141" s="26">
        <v>1</v>
      </c>
      <c r="G141" s="7"/>
      <c r="H141" s="14">
        <f>F141*G141</f>
        <v>0</v>
      </c>
      <c r="I141" s="25"/>
    </row>
    <row r="142" spans="1:9" ht="120.75" customHeight="1" x14ac:dyDescent="0.2">
      <c r="A142" s="26" t="s">
        <v>28</v>
      </c>
      <c r="B142" s="149" t="s">
        <v>221</v>
      </c>
      <c r="C142" s="150"/>
      <c r="D142" s="151"/>
      <c r="E142" s="26" t="s">
        <v>29</v>
      </c>
      <c r="F142" s="26">
        <v>15</v>
      </c>
      <c r="G142" s="7"/>
      <c r="H142" s="14">
        <f t="shared" ref="H142:H143" si="11">F142*G142</f>
        <v>0</v>
      </c>
    </row>
    <row r="143" spans="1:9" ht="31.5" customHeight="1" x14ac:dyDescent="0.2">
      <c r="A143" s="26" t="s">
        <v>30</v>
      </c>
      <c r="B143" s="117" t="s">
        <v>152</v>
      </c>
      <c r="C143" s="118"/>
      <c r="D143" s="148"/>
      <c r="E143" s="26" t="s">
        <v>29</v>
      </c>
      <c r="F143" s="26">
        <v>1</v>
      </c>
      <c r="G143" s="7"/>
      <c r="H143" s="14">
        <f t="shared" si="11"/>
        <v>0</v>
      </c>
    </row>
    <row r="144" spans="1:9" x14ac:dyDescent="0.2">
      <c r="A144" s="152" t="s">
        <v>34</v>
      </c>
      <c r="B144" s="152"/>
      <c r="C144" s="152"/>
      <c r="D144" s="152"/>
      <c r="E144" s="152"/>
      <c r="F144" s="152"/>
      <c r="G144" s="152"/>
      <c r="H144" s="80">
        <f>SUM(H141:H143)</f>
        <v>0</v>
      </c>
    </row>
    <row r="145" spans="1:8" x14ac:dyDescent="0.2">
      <c r="A145" s="3"/>
    </row>
    <row r="146" spans="1:8" x14ac:dyDescent="0.2">
      <c r="A146" s="3"/>
      <c r="B146" s="5" t="s">
        <v>35</v>
      </c>
    </row>
    <row r="147" spans="1:8" x14ac:dyDescent="0.2">
      <c r="B147" s="27" t="s">
        <v>36</v>
      </c>
    </row>
    <row r="148" spans="1:8" x14ac:dyDescent="0.2">
      <c r="A148" s="6"/>
      <c r="B148" s="27"/>
    </row>
    <row r="149" spans="1:8" ht="63.75" x14ac:dyDescent="0.2">
      <c r="A149" s="10" t="s">
        <v>21</v>
      </c>
      <c r="B149" s="153" t="s">
        <v>22</v>
      </c>
      <c r="C149" s="154"/>
      <c r="D149" s="10" t="s">
        <v>37</v>
      </c>
      <c r="E149" s="10" t="s">
        <v>38</v>
      </c>
      <c r="F149" s="10" t="s">
        <v>39</v>
      </c>
      <c r="G149" s="10" t="s">
        <v>213</v>
      </c>
      <c r="H149" s="10" t="s">
        <v>212</v>
      </c>
    </row>
    <row r="150" spans="1:8" ht="117.95" customHeight="1" x14ac:dyDescent="0.2">
      <c r="A150" s="60" t="s">
        <v>153</v>
      </c>
      <c r="B150" s="210" t="s">
        <v>222</v>
      </c>
      <c r="C150" s="211"/>
      <c r="D150" s="211"/>
      <c r="E150" s="211"/>
      <c r="F150" s="211"/>
      <c r="G150" s="211"/>
      <c r="H150" s="212"/>
    </row>
    <row r="151" spans="1:8" ht="22.5" customHeight="1" x14ac:dyDescent="0.2">
      <c r="A151" s="76"/>
      <c r="B151" s="77" t="s">
        <v>226</v>
      </c>
      <c r="C151" s="87" t="s">
        <v>227</v>
      </c>
      <c r="D151" s="92"/>
      <c r="E151" s="92"/>
      <c r="F151" s="92"/>
      <c r="G151" s="92"/>
      <c r="H151" s="88"/>
    </row>
    <row r="152" spans="1:8" ht="12.95" customHeight="1" x14ac:dyDescent="0.2">
      <c r="A152" s="47"/>
      <c r="B152" s="50" t="s">
        <v>43</v>
      </c>
      <c r="C152" s="69" t="s">
        <v>44</v>
      </c>
      <c r="D152" s="40" t="s">
        <v>45</v>
      </c>
      <c r="E152" s="40">
        <v>30</v>
      </c>
      <c r="F152" s="40">
        <v>15</v>
      </c>
      <c r="G152" s="79"/>
      <c r="H152" s="14">
        <f>F152*G152</f>
        <v>0</v>
      </c>
    </row>
    <row r="153" spans="1:8" ht="12.95" customHeight="1" x14ac:dyDescent="0.2">
      <c r="A153" s="47"/>
      <c r="B153" s="50" t="s">
        <v>46</v>
      </c>
      <c r="C153" s="69" t="s">
        <v>44</v>
      </c>
      <c r="D153" s="40" t="s">
        <v>45</v>
      </c>
      <c r="E153" s="40">
        <v>30</v>
      </c>
      <c r="F153" s="40">
        <v>15</v>
      </c>
      <c r="G153" s="79"/>
      <c r="H153" s="14">
        <f t="shared" ref="H153:H155" si="12">F153*G153</f>
        <v>0</v>
      </c>
    </row>
    <row r="154" spans="1:8" ht="12.95" customHeight="1" x14ac:dyDescent="0.2">
      <c r="A154" s="47"/>
      <c r="B154" s="50" t="s">
        <v>47</v>
      </c>
      <c r="C154" s="69" t="s">
        <v>44</v>
      </c>
      <c r="D154" s="40" t="s">
        <v>45</v>
      </c>
      <c r="E154" s="40">
        <v>30</v>
      </c>
      <c r="F154" s="40">
        <v>15</v>
      </c>
      <c r="G154" s="79"/>
      <c r="H154" s="14">
        <f t="shared" si="12"/>
        <v>0</v>
      </c>
    </row>
    <row r="155" spans="1:8" ht="12.95" customHeight="1" x14ac:dyDescent="0.2">
      <c r="A155" s="65"/>
      <c r="B155" s="66" t="s">
        <v>48</v>
      </c>
      <c r="C155" s="81" t="s">
        <v>44</v>
      </c>
      <c r="D155" s="82" t="s">
        <v>45</v>
      </c>
      <c r="E155" s="82">
        <v>30</v>
      </c>
      <c r="F155" s="82">
        <v>15</v>
      </c>
      <c r="G155" s="83"/>
      <c r="H155" s="14">
        <f t="shared" si="12"/>
        <v>0</v>
      </c>
    </row>
    <row r="156" spans="1:8" ht="12.95" customHeight="1" x14ac:dyDescent="0.2">
      <c r="A156" s="152" t="s">
        <v>76</v>
      </c>
      <c r="B156" s="152"/>
      <c r="C156" s="152"/>
      <c r="D156" s="152"/>
      <c r="E156" s="152"/>
      <c r="F156" s="152"/>
      <c r="G156" s="152"/>
      <c r="H156" s="80">
        <f>SUM(H152:H155)</f>
        <v>0</v>
      </c>
    </row>
    <row r="157" spans="1:8" ht="12.95" customHeight="1" x14ac:dyDescent="0.2">
      <c r="A157" s="214"/>
      <c r="B157" s="215"/>
      <c r="C157" s="215"/>
      <c r="D157" s="215"/>
      <c r="E157" s="215"/>
      <c r="F157" s="215"/>
      <c r="G157" s="215"/>
      <c r="H157" s="216"/>
    </row>
    <row r="158" spans="1:8" x14ac:dyDescent="0.2">
      <c r="A158" s="3"/>
      <c r="B158" s="5"/>
    </row>
    <row r="159" spans="1:8" x14ac:dyDescent="0.2">
      <c r="A159" s="6"/>
      <c r="B159" s="27" t="s">
        <v>154</v>
      </c>
    </row>
    <row r="160" spans="1:8" ht="63.75" x14ac:dyDescent="0.2">
      <c r="A160" s="10"/>
      <c r="B160" s="107" t="s">
        <v>22</v>
      </c>
      <c r="C160" s="97"/>
      <c r="D160" s="179" t="s">
        <v>155</v>
      </c>
      <c r="E160" s="179"/>
      <c r="F160" s="177" t="s">
        <v>216</v>
      </c>
      <c r="G160" s="178"/>
      <c r="H160" s="10" t="s">
        <v>212</v>
      </c>
    </row>
    <row r="161" spans="1:9" x14ac:dyDescent="0.2">
      <c r="A161" s="10"/>
      <c r="B161" s="36" t="s">
        <v>156</v>
      </c>
      <c r="C161" s="37"/>
      <c r="D161" s="36"/>
      <c r="E161" s="37"/>
      <c r="F161" s="38"/>
      <c r="G161" s="39"/>
      <c r="H161" s="10"/>
    </row>
    <row r="162" spans="1:9" ht="32.25" customHeight="1" x14ac:dyDescent="0.2">
      <c r="A162" s="59" t="s">
        <v>79</v>
      </c>
      <c r="B162" s="199" t="s">
        <v>157</v>
      </c>
      <c r="C162" s="200"/>
      <c r="D162" s="203">
        <v>1</v>
      </c>
      <c r="E162" s="204"/>
      <c r="F162" s="207"/>
      <c r="G162" s="208"/>
      <c r="H162" s="220">
        <f>D162*F162</f>
        <v>0</v>
      </c>
      <c r="I162" s="25"/>
    </row>
    <row r="163" spans="1:9" ht="29.25" customHeight="1" x14ac:dyDescent="0.2">
      <c r="A163" s="59" t="s">
        <v>81</v>
      </c>
      <c r="B163" s="195" t="s">
        <v>158</v>
      </c>
      <c r="C163" s="196"/>
      <c r="D163" s="185">
        <v>1</v>
      </c>
      <c r="E163" s="186"/>
      <c r="F163" s="187"/>
      <c r="G163" s="188"/>
      <c r="H163" s="220">
        <f t="shared" ref="H163:H172" si="13">D163*F163</f>
        <v>0</v>
      </c>
    </row>
    <row r="164" spans="1:9" ht="28.5" customHeight="1" x14ac:dyDescent="0.2">
      <c r="A164" s="59" t="s">
        <v>82</v>
      </c>
      <c r="B164" s="201" t="s">
        <v>159</v>
      </c>
      <c r="C164" s="202"/>
      <c r="D164" s="185">
        <v>2</v>
      </c>
      <c r="E164" s="186"/>
      <c r="F164" s="187"/>
      <c r="G164" s="188"/>
      <c r="H164" s="220">
        <f t="shared" si="13"/>
        <v>0</v>
      </c>
    </row>
    <row r="165" spans="1:9" ht="27.75" customHeight="1" x14ac:dyDescent="0.2">
      <c r="A165" s="59" t="s">
        <v>83</v>
      </c>
      <c r="B165" s="195" t="s">
        <v>160</v>
      </c>
      <c r="C165" s="196"/>
      <c r="D165" s="185">
        <v>2</v>
      </c>
      <c r="E165" s="186"/>
      <c r="F165" s="187"/>
      <c r="G165" s="188"/>
      <c r="H165" s="220">
        <f t="shared" si="13"/>
        <v>0</v>
      </c>
    </row>
    <row r="166" spans="1:9" ht="30.75" customHeight="1" x14ac:dyDescent="0.2">
      <c r="A166" s="59" t="s">
        <v>161</v>
      </c>
      <c r="B166" s="201" t="s">
        <v>162</v>
      </c>
      <c r="C166" s="202"/>
      <c r="D166" s="185">
        <v>1</v>
      </c>
      <c r="E166" s="186"/>
      <c r="F166" s="187"/>
      <c r="G166" s="188"/>
      <c r="H166" s="220">
        <f t="shared" si="13"/>
        <v>0</v>
      </c>
    </row>
    <row r="167" spans="1:9" ht="27.75" customHeight="1" x14ac:dyDescent="0.2">
      <c r="A167" s="59" t="s">
        <v>163</v>
      </c>
      <c r="B167" s="195" t="s">
        <v>164</v>
      </c>
      <c r="C167" s="196"/>
      <c r="D167" s="185">
        <v>1</v>
      </c>
      <c r="E167" s="186"/>
      <c r="F167" s="187"/>
      <c r="G167" s="188"/>
      <c r="H167" s="220">
        <f t="shared" si="13"/>
        <v>0</v>
      </c>
    </row>
    <row r="168" spans="1:9" ht="27.75" customHeight="1" x14ac:dyDescent="0.2">
      <c r="A168" s="59" t="s">
        <v>165</v>
      </c>
      <c r="B168" s="195" t="s">
        <v>166</v>
      </c>
      <c r="C168" s="196"/>
      <c r="D168" s="185">
        <v>1</v>
      </c>
      <c r="E168" s="186"/>
      <c r="F168" s="187"/>
      <c r="G168" s="188"/>
      <c r="H168" s="220">
        <f t="shared" si="13"/>
        <v>0</v>
      </c>
    </row>
    <row r="169" spans="1:9" ht="27.75" customHeight="1" x14ac:dyDescent="0.2">
      <c r="A169" s="59" t="s">
        <v>167</v>
      </c>
      <c r="B169" s="195" t="s">
        <v>168</v>
      </c>
      <c r="C169" s="196"/>
      <c r="D169" s="185">
        <v>1</v>
      </c>
      <c r="E169" s="186"/>
      <c r="F169" s="187"/>
      <c r="G169" s="188"/>
      <c r="H169" s="220">
        <f t="shared" si="13"/>
        <v>0</v>
      </c>
    </row>
    <row r="170" spans="1:9" ht="27.75" customHeight="1" x14ac:dyDescent="0.2">
      <c r="A170" s="59" t="s">
        <v>169</v>
      </c>
      <c r="B170" s="195" t="s">
        <v>170</v>
      </c>
      <c r="C170" s="196"/>
      <c r="D170" s="185">
        <v>2</v>
      </c>
      <c r="E170" s="186"/>
      <c r="F170" s="187"/>
      <c r="G170" s="188"/>
      <c r="H170" s="220">
        <f t="shared" si="13"/>
        <v>0</v>
      </c>
    </row>
    <row r="171" spans="1:9" ht="27.75" customHeight="1" x14ac:dyDescent="0.2">
      <c r="A171" s="59" t="s">
        <v>171</v>
      </c>
      <c r="B171" s="195" t="s">
        <v>172</v>
      </c>
      <c r="C171" s="196"/>
      <c r="D171" s="185">
        <v>2</v>
      </c>
      <c r="E171" s="186"/>
      <c r="F171" s="187"/>
      <c r="G171" s="188"/>
      <c r="H171" s="220">
        <f t="shared" si="13"/>
        <v>0</v>
      </c>
    </row>
    <row r="172" spans="1:9" ht="27.75" customHeight="1" x14ac:dyDescent="0.2">
      <c r="A172" s="59" t="s">
        <v>173</v>
      </c>
      <c r="B172" s="197" t="s">
        <v>174</v>
      </c>
      <c r="C172" s="198"/>
      <c r="D172" s="146">
        <v>1</v>
      </c>
      <c r="E172" s="147"/>
      <c r="F172" s="205"/>
      <c r="G172" s="206"/>
      <c r="H172" s="220">
        <f t="shared" si="13"/>
        <v>0</v>
      </c>
    </row>
    <row r="173" spans="1:9" ht="14.45" customHeight="1" x14ac:dyDescent="0.2">
      <c r="A173" s="138" t="s">
        <v>175</v>
      </c>
      <c r="B173" s="139"/>
      <c r="C173" s="139"/>
      <c r="D173" s="139"/>
      <c r="E173" s="139"/>
      <c r="F173" s="139"/>
      <c r="G173" s="140"/>
      <c r="H173" s="35">
        <f>SUM(H162:H172)</f>
        <v>0</v>
      </c>
    </row>
    <row r="174" spans="1:9" ht="14.45" customHeight="1" x14ac:dyDescent="0.2">
      <c r="A174" s="138" t="s">
        <v>107</v>
      </c>
      <c r="B174" s="217"/>
      <c r="C174" s="217"/>
      <c r="D174" s="217"/>
      <c r="E174" s="217"/>
      <c r="F174" s="217"/>
      <c r="G174" s="218"/>
      <c r="H174" s="35">
        <f>H173+H156</f>
        <v>0</v>
      </c>
    </row>
    <row r="175" spans="1:9" ht="14.45" customHeight="1" x14ac:dyDescent="0.2">
      <c r="A175" s="30"/>
      <c r="B175" s="31"/>
      <c r="C175" s="31"/>
      <c r="D175" s="31"/>
      <c r="E175" s="31"/>
      <c r="F175" s="31"/>
      <c r="G175" s="32"/>
      <c r="H175" s="33"/>
    </row>
    <row r="176" spans="1:9" x14ac:dyDescent="0.2">
      <c r="A176" s="6"/>
      <c r="B176" s="5" t="s">
        <v>108</v>
      </c>
    </row>
    <row r="177" spans="1:9" ht="63.75" x14ac:dyDescent="0.2">
      <c r="A177" s="10"/>
      <c r="B177" s="107" t="s">
        <v>22</v>
      </c>
      <c r="C177" s="97"/>
      <c r="D177" s="10" t="s">
        <v>23</v>
      </c>
      <c r="E177" s="10" t="s">
        <v>24</v>
      </c>
      <c r="F177" s="96" t="s">
        <v>217</v>
      </c>
      <c r="G177" s="97"/>
      <c r="H177" s="10" t="s">
        <v>212</v>
      </c>
    </row>
    <row r="178" spans="1:9" ht="57" customHeight="1" x14ac:dyDescent="0.2">
      <c r="A178" s="8" t="s">
        <v>109</v>
      </c>
      <c r="B178" s="108" t="s">
        <v>176</v>
      </c>
      <c r="C178" s="109"/>
      <c r="D178" s="34" t="s">
        <v>177</v>
      </c>
      <c r="E178" s="34">
        <v>500</v>
      </c>
      <c r="F178" s="110"/>
      <c r="G178" s="110"/>
      <c r="H178" s="16">
        <f>E178*F178</f>
        <v>0</v>
      </c>
    </row>
    <row r="179" spans="1:9" ht="57" customHeight="1" x14ac:dyDescent="0.2">
      <c r="A179" s="8" t="s">
        <v>110</v>
      </c>
      <c r="B179" s="108" t="s">
        <v>178</v>
      </c>
      <c r="C179" s="109"/>
      <c r="D179" s="34" t="s">
        <v>179</v>
      </c>
      <c r="E179" s="34">
        <v>500</v>
      </c>
      <c r="F179" s="110"/>
      <c r="G179" s="110"/>
      <c r="H179" s="16">
        <f t="shared" ref="H179:H181" si="14">E179*F179</f>
        <v>0</v>
      </c>
    </row>
    <row r="180" spans="1:9" ht="63.75" customHeight="1" x14ac:dyDescent="0.2">
      <c r="A180" s="8" t="s">
        <v>111</v>
      </c>
      <c r="B180" s="127" t="s">
        <v>233</v>
      </c>
      <c r="C180" s="128"/>
      <c r="D180" s="34" t="s">
        <v>218</v>
      </c>
      <c r="E180" s="41">
        <v>1</v>
      </c>
      <c r="F180" s="110"/>
      <c r="G180" s="110"/>
      <c r="H180" s="16">
        <f t="shared" si="14"/>
        <v>0</v>
      </c>
    </row>
    <row r="181" spans="1:9" ht="127.5" customHeight="1" x14ac:dyDescent="0.2">
      <c r="A181" s="8" t="s">
        <v>114</v>
      </c>
      <c r="B181" s="127" t="s">
        <v>228</v>
      </c>
      <c r="C181" s="128"/>
      <c r="D181" s="34" t="s">
        <v>113</v>
      </c>
      <c r="E181" s="34">
        <v>1</v>
      </c>
      <c r="F181" s="110"/>
      <c r="G181" s="110"/>
      <c r="H181" s="16">
        <f t="shared" si="14"/>
        <v>0</v>
      </c>
      <c r="I181" s="25"/>
    </row>
    <row r="182" spans="1:9" ht="124.5" customHeight="1" x14ac:dyDescent="0.2">
      <c r="A182" s="56" t="s">
        <v>116</v>
      </c>
      <c r="B182" s="144" t="s">
        <v>115</v>
      </c>
      <c r="C182" s="145"/>
      <c r="D182" s="53" t="s">
        <v>113</v>
      </c>
      <c r="E182" s="54">
        <v>1</v>
      </c>
      <c r="F182" s="146"/>
      <c r="G182" s="147"/>
      <c r="H182" s="75">
        <v>0</v>
      </c>
    </row>
    <row r="183" spans="1:9" ht="14.45" customHeight="1" x14ac:dyDescent="0.2">
      <c r="A183" s="138" t="s">
        <v>145</v>
      </c>
      <c r="B183" s="139"/>
      <c r="C183" s="139"/>
      <c r="D183" s="139"/>
      <c r="E183" s="139"/>
      <c r="F183" s="139"/>
      <c r="G183" s="140"/>
      <c r="H183" s="35">
        <f>SUM(H178:H182)</f>
        <v>0</v>
      </c>
    </row>
    <row r="184" spans="1:9" x14ac:dyDescent="0.2">
      <c r="A184" s="3"/>
    </row>
    <row r="185" spans="1:9" s="21" customFormat="1" x14ac:dyDescent="0.2">
      <c r="A185" s="141" t="s">
        <v>180</v>
      </c>
      <c r="B185" s="142"/>
      <c r="C185" s="142"/>
      <c r="D185" s="142"/>
      <c r="E185" s="142"/>
      <c r="F185" s="142"/>
      <c r="G185" s="143"/>
      <c r="H185" s="22">
        <f>H183+H174+H144</f>
        <v>0</v>
      </c>
    </row>
    <row r="186" spans="1:9" s="21" customFormat="1" x14ac:dyDescent="0.2">
      <c r="A186" s="85"/>
      <c r="B186" s="85"/>
      <c r="C186" s="85"/>
      <c r="D186" s="85"/>
      <c r="E186" s="85"/>
      <c r="F186" s="85"/>
      <c r="G186" s="85"/>
      <c r="H186" s="86"/>
    </row>
    <row r="187" spans="1:9" x14ac:dyDescent="0.2">
      <c r="A187" s="23"/>
      <c r="B187" s="23"/>
      <c r="C187" s="23"/>
      <c r="D187" s="23"/>
      <c r="E187" s="23"/>
      <c r="F187" s="23"/>
      <c r="G187" s="23"/>
      <c r="H187" s="24"/>
    </row>
    <row r="188" spans="1:9" x14ac:dyDescent="0.2">
      <c r="A188" s="85"/>
      <c r="B188" s="85"/>
      <c r="C188" s="85"/>
      <c r="D188" s="85"/>
      <c r="E188" s="85"/>
      <c r="F188" s="85"/>
      <c r="G188" s="85"/>
      <c r="H188" s="86"/>
    </row>
    <row r="189" spans="1:9" x14ac:dyDescent="0.2">
      <c r="B189" s="12" t="s">
        <v>11</v>
      </c>
    </row>
    <row r="190" spans="1:9" x14ac:dyDescent="0.2">
      <c r="A190" s="20" t="s">
        <v>181</v>
      </c>
      <c r="B190" s="18" t="s">
        <v>182</v>
      </c>
      <c r="C190" s="19"/>
      <c r="D190" s="19"/>
      <c r="E190" s="19"/>
      <c r="F190" s="19"/>
      <c r="G190" s="17"/>
      <c r="H190" s="17"/>
    </row>
    <row r="191" spans="1:9" ht="35.450000000000003" customHeight="1" x14ac:dyDescent="0.2">
      <c r="B191" s="4" t="s">
        <v>14</v>
      </c>
      <c r="C191" s="132" t="s">
        <v>183</v>
      </c>
      <c r="D191" s="133"/>
      <c r="E191" s="133"/>
      <c r="F191" s="133"/>
      <c r="G191" s="133"/>
      <c r="H191" s="133"/>
    </row>
    <row r="192" spans="1:9" x14ac:dyDescent="0.2">
      <c r="B192" s="4" t="s">
        <v>16</v>
      </c>
      <c r="C192" s="134" t="s">
        <v>184</v>
      </c>
      <c r="D192" s="134"/>
      <c r="E192" s="134"/>
      <c r="F192" s="134"/>
      <c r="G192" s="134"/>
      <c r="H192" s="134"/>
    </row>
    <row r="193" spans="1:9" x14ac:dyDescent="0.2">
      <c r="B193" s="4" t="s">
        <v>18</v>
      </c>
      <c r="C193" s="125" t="s">
        <v>185</v>
      </c>
      <c r="D193" s="125"/>
      <c r="E193" s="125"/>
      <c r="F193" s="125"/>
      <c r="G193" s="125"/>
      <c r="H193" s="125"/>
    </row>
    <row r="194" spans="1:9" x14ac:dyDescent="0.2">
      <c r="A194" s="3"/>
      <c r="B194" s="73" t="s">
        <v>186</v>
      </c>
    </row>
    <row r="195" spans="1:9" ht="63.75" x14ac:dyDescent="0.2">
      <c r="A195" s="10" t="s">
        <v>21</v>
      </c>
      <c r="B195" s="129" t="s">
        <v>22</v>
      </c>
      <c r="C195" s="130"/>
      <c r="D195" s="131"/>
      <c r="E195" s="10" t="s">
        <v>23</v>
      </c>
      <c r="F195" s="10" t="s">
        <v>24</v>
      </c>
      <c r="G195" s="10" t="s">
        <v>211</v>
      </c>
      <c r="H195" s="10" t="s">
        <v>212</v>
      </c>
    </row>
    <row r="196" spans="1:9" ht="134.1" customHeight="1" x14ac:dyDescent="0.2">
      <c r="A196" s="26" t="s">
        <v>25</v>
      </c>
      <c r="B196" s="117" t="s">
        <v>187</v>
      </c>
      <c r="C196" s="118"/>
      <c r="D196" s="148"/>
      <c r="E196" s="26" t="s">
        <v>27</v>
      </c>
      <c r="F196" s="26">
        <v>1</v>
      </c>
      <c r="G196" s="7"/>
      <c r="H196" s="14">
        <f>F196*G196</f>
        <v>0</v>
      </c>
    </row>
    <row r="197" spans="1:9" ht="39" customHeight="1" x14ac:dyDescent="0.2">
      <c r="A197" s="26" t="s">
        <v>28</v>
      </c>
      <c r="B197" s="149" t="s">
        <v>223</v>
      </c>
      <c r="C197" s="150"/>
      <c r="D197" s="151"/>
      <c r="E197" s="26" t="s">
        <v>29</v>
      </c>
      <c r="F197" s="26">
        <v>1</v>
      </c>
      <c r="G197" s="7"/>
      <c r="H197" s="14">
        <f t="shared" ref="H197:H199" si="15">F197*G197</f>
        <v>0</v>
      </c>
    </row>
    <row r="198" spans="1:9" ht="29.1" customHeight="1" x14ac:dyDescent="0.2">
      <c r="A198" s="26" t="s">
        <v>30</v>
      </c>
      <c r="B198" s="149" t="s">
        <v>188</v>
      </c>
      <c r="C198" s="150"/>
      <c r="D198" s="151"/>
      <c r="E198" s="26" t="s">
        <v>29</v>
      </c>
      <c r="F198" s="26">
        <v>1</v>
      </c>
      <c r="G198" s="7"/>
      <c r="H198" s="14">
        <f t="shared" si="15"/>
        <v>0</v>
      </c>
    </row>
    <row r="199" spans="1:9" ht="26.1" customHeight="1" x14ac:dyDescent="0.2">
      <c r="A199" s="26" t="s">
        <v>32</v>
      </c>
      <c r="B199" s="117" t="s">
        <v>189</v>
      </c>
      <c r="C199" s="118"/>
      <c r="D199" s="148"/>
      <c r="E199" s="26" t="s">
        <v>33</v>
      </c>
      <c r="F199" s="26">
        <v>1</v>
      </c>
      <c r="G199" s="7"/>
      <c r="H199" s="14">
        <f t="shared" si="15"/>
        <v>0</v>
      </c>
      <c r="I199" s="25"/>
    </row>
    <row r="200" spans="1:9" x14ac:dyDescent="0.2">
      <c r="A200" s="152" t="s">
        <v>34</v>
      </c>
      <c r="B200" s="152"/>
      <c r="C200" s="152"/>
      <c r="D200" s="152"/>
      <c r="E200" s="152"/>
      <c r="F200" s="152"/>
      <c r="G200" s="152"/>
      <c r="H200" s="67">
        <f>SUM(H196:H199)</f>
        <v>0</v>
      </c>
    </row>
    <row r="201" spans="1:9" x14ac:dyDescent="0.2">
      <c r="A201" s="3"/>
    </row>
    <row r="202" spans="1:9" x14ac:dyDescent="0.2">
      <c r="A202" s="3"/>
      <c r="B202" s="5" t="s">
        <v>35</v>
      </c>
    </row>
    <row r="203" spans="1:9" x14ac:dyDescent="0.2">
      <c r="B203" s="27" t="s">
        <v>36</v>
      </c>
    </row>
    <row r="204" spans="1:9" x14ac:dyDescent="0.2">
      <c r="A204" s="6"/>
      <c r="B204" s="27"/>
    </row>
    <row r="205" spans="1:9" ht="63.75" x14ac:dyDescent="0.2">
      <c r="A205" s="10" t="s">
        <v>21</v>
      </c>
      <c r="B205" s="153" t="s">
        <v>22</v>
      </c>
      <c r="C205" s="154"/>
      <c r="D205" s="10" t="s">
        <v>37</v>
      </c>
      <c r="E205" s="10" t="s">
        <v>38</v>
      </c>
      <c r="F205" s="10" t="s">
        <v>39</v>
      </c>
      <c r="G205" s="10" t="s">
        <v>213</v>
      </c>
      <c r="H205" s="10" t="s">
        <v>212</v>
      </c>
    </row>
    <row r="206" spans="1:9" ht="42.6" customHeight="1" x14ac:dyDescent="0.2">
      <c r="A206" s="166" t="s">
        <v>40</v>
      </c>
      <c r="B206" s="167" t="s">
        <v>190</v>
      </c>
      <c r="C206" s="167"/>
      <c r="D206" s="168"/>
      <c r="E206" s="169">
        <v>60</v>
      </c>
      <c r="F206" s="166">
        <v>1</v>
      </c>
      <c r="G206" s="110"/>
      <c r="H206" s="126">
        <f>E206*F206*G206</f>
        <v>0</v>
      </c>
    </row>
    <row r="207" spans="1:9" ht="25.5" x14ac:dyDescent="0.2">
      <c r="A207" s="166"/>
      <c r="B207" s="11" t="s">
        <v>14</v>
      </c>
      <c r="C207" s="9" t="s">
        <v>191</v>
      </c>
      <c r="D207" s="168"/>
      <c r="E207" s="169"/>
      <c r="F207" s="166"/>
      <c r="G207" s="110"/>
      <c r="H207" s="126"/>
      <c r="I207" s="25"/>
    </row>
    <row r="208" spans="1:9" x14ac:dyDescent="0.2">
      <c r="A208" s="166"/>
      <c r="B208" s="11" t="s">
        <v>192</v>
      </c>
      <c r="C208" s="9" t="s">
        <v>193</v>
      </c>
      <c r="D208" s="168"/>
      <c r="E208" s="169"/>
      <c r="F208" s="166"/>
      <c r="G208" s="110"/>
      <c r="H208" s="126"/>
    </row>
    <row r="209" spans="1:8" x14ac:dyDescent="0.2">
      <c r="A209" s="166"/>
      <c r="B209" s="11" t="s">
        <v>194</v>
      </c>
      <c r="C209" s="9" t="s">
        <v>44</v>
      </c>
      <c r="D209" s="168"/>
      <c r="E209" s="169"/>
      <c r="F209" s="166"/>
      <c r="G209" s="110"/>
      <c r="H209" s="126"/>
    </row>
    <row r="210" spans="1:8" x14ac:dyDescent="0.2">
      <c r="A210" s="166"/>
      <c r="B210" s="11" t="s">
        <v>43</v>
      </c>
      <c r="C210" s="9" t="s">
        <v>44</v>
      </c>
      <c r="D210" s="168"/>
      <c r="E210" s="169"/>
      <c r="F210" s="166"/>
      <c r="G210" s="110"/>
      <c r="H210" s="126"/>
    </row>
    <row r="211" spans="1:8" x14ac:dyDescent="0.2">
      <c r="A211" s="166"/>
      <c r="B211" s="11" t="s">
        <v>46</v>
      </c>
      <c r="C211" s="9" t="s">
        <v>44</v>
      </c>
      <c r="D211" s="168"/>
      <c r="E211" s="169"/>
      <c r="F211" s="166"/>
      <c r="G211" s="110"/>
      <c r="H211" s="126"/>
    </row>
    <row r="212" spans="1:8" x14ac:dyDescent="0.2">
      <c r="A212" s="166"/>
      <c r="B212" s="11" t="s">
        <v>67</v>
      </c>
      <c r="C212" s="9" t="s">
        <v>44</v>
      </c>
      <c r="D212" s="168"/>
      <c r="E212" s="169"/>
      <c r="F212" s="166"/>
      <c r="G212" s="110"/>
      <c r="H212" s="126"/>
    </row>
    <row r="213" spans="1:8" x14ac:dyDescent="0.2">
      <c r="A213" s="166"/>
      <c r="B213" s="11" t="s">
        <v>68</v>
      </c>
      <c r="C213" s="9" t="s">
        <v>44</v>
      </c>
      <c r="D213" s="168"/>
      <c r="E213" s="169"/>
      <c r="F213" s="166"/>
      <c r="G213" s="110"/>
      <c r="H213" s="126"/>
    </row>
    <row r="214" spans="1:8" x14ac:dyDescent="0.2">
      <c r="A214" s="166"/>
      <c r="B214" s="11" t="s">
        <v>195</v>
      </c>
      <c r="C214" s="9" t="s">
        <v>44</v>
      </c>
      <c r="D214" s="168"/>
      <c r="E214" s="169"/>
      <c r="F214" s="166"/>
      <c r="G214" s="110"/>
      <c r="H214" s="126"/>
    </row>
    <row r="215" spans="1:8" ht="20.100000000000001" customHeight="1" x14ac:dyDescent="0.2">
      <c r="A215" s="8" t="s">
        <v>53</v>
      </c>
      <c r="B215" s="42" t="s">
        <v>196</v>
      </c>
      <c r="C215" s="43"/>
      <c r="D215" s="44"/>
      <c r="E215" s="40"/>
      <c r="F215" s="8" t="s">
        <v>71</v>
      </c>
      <c r="G215" s="7"/>
      <c r="H215" s="14"/>
    </row>
    <row r="216" spans="1:8" ht="33.950000000000003" customHeight="1" x14ac:dyDescent="0.2">
      <c r="A216" s="8" t="s">
        <v>60</v>
      </c>
      <c r="B216" s="42" t="s">
        <v>197</v>
      </c>
      <c r="C216" s="43"/>
      <c r="D216" s="44"/>
      <c r="E216" s="40"/>
      <c r="F216" s="8" t="s">
        <v>71</v>
      </c>
      <c r="G216" s="7"/>
      <c r="H216" s="14"/>
    </row>
    <row r="217" spans="1:8" ht="34.5" customHeight="1" x14ac:dyDescent="0.2">
      <c r="A217" s="8" t="s">
        <v>69</v>
      </c>
      <c r="B217" s="117" t="s">
        <v>75</v>
      </c>
      <c r="C217" s="118"/>
      <c r="D217" s="118"/>
      <c r="E217" s="8">
        <v>2</v>
      </c>
      <c r="F217" s="8">
        <v>1</v>
      </c>
      <c r="G217" s="7"/>
      <c r="H217" s="14">
        <f>E217*F217*G217</f>
        <v>0</v>
      </c>
    </row>
    <row r="218" spans="1:8" x14ac:dyDescent="0.2">
      <c r="A218" s="219" t="s">
        <v>76</v>
      </c>
      <c r="B218" s="219"/>
      <c r="C218" s="219"/>
      <c r="D218" s="219"/>
      <c r="E218" s="219"/>
      <c r="F218" s="219"/>
      <c r="G218" s="219"/>
      <c r="H218" s="35">
        <f>SUM(H206:H217)</f>
        <v>0</v>
      </c>
    </row>
    <row r="219" spans="1:8" x14ac:dyDescent="0.2">
      <c r="A219" s="6"/>
      <c r="B219" s="27" t="s">
        <v>236</v>
      </c>
    </row>
    <row r="220" spans="1:8" ht="63.75" x14ac:dyDescent="0.2">
      <c r="A220" s="10" t="s">
        <v>21</v>
      </c>
      <c r="B220" s="120" t="s">
        <v>22</v>
      </c>
      <c r="C220" s="121"/>
      <c r="D220" s="107" t="s">
        <v>78</v>
      </c>
      <c r="E220" s="97"/>
      <c r="F220" s="10" t="s">
        <v>38</v>
      </c>
      <c r="G220" s="10" t="s">
        <v>215</v>
      </c>
      <c r="H220" s="10" t="s">
        <v>212</v>
      </c>
    </row>
    <row r="221" spans="1:8" x14ac:dyDescent="0.2">
      <c r="A221" s="8" t="s">
        <v>79</v>
      </c>
      <c r="B221" s="122" t="s">
        <v>198</v>
      </c>
      <c r="C221" s="122"/>
      <c r="D221" s="87">
        <v>1</v>
      </c>
      <c r="E221" s="88"/>
      <c r="F221" s="8">
        <v>60</v>
      </c>
      <c r="G221" s="7"/>
      <c r="H221" s="16">
        <f>D221*E221*F221*G221</f>
        <v>0</v>
      </c>
    </row>
    <row r="222" spans="1:8" ht="59.25" customHeight="1" x14ac:dyDescent="0.2">
      <c r="A222" s="8" t="s">
        <v>81</v>
      </c>
      <c r="B222" s="123" t="s">
        <v>199</v>
      </c>
      <c r="C222" s="124"/>
      <c r="D222" s="87">
        <v>1</v>
      </c>
      <c r="E222" s="88"/>
      <c r="F222" s="8">
        <v>60</v>
      </c>
      <c r="G222" s="7"/>
      <c r="H222" s="16">
        <f>D222*E222*F222*G222</f>
        <v>0</v>
      </c>
    </row>
    <row r="223" spans="1:8" ht="42" customHeight="1" x14ac:dyDescent="0.2">
      <c r="A223" s="8" t="s">
        <v>82</v>
      </c>
      <c r="B223" s="123" t="s">
        <v>224</v>
      </c>
      <c r="C223" s="124"/>
      <c r="D223" s="87">
        <v>1</v>
      </c>
      <c r="E223" s="88"/>
      <c r="F223" s="8">
        <v>60</v>
      </c>
      <c r="G223" s="7"/>
      <c r="H223" s="16">
        <f>D223*E223*F223*G223</f>
        <v>0</v>
      </c>
    </row>
    <row r="224" spans="1:8" ht="14.45" customHeight="1" x14ac:dyDescent="0.2">
      <c r="A224" s="219" t="s">
        <v>85</v>
      </c>
      <c r="B224" s="219"/>
      <c r="C224" s="219"/>
      <c r="D224" s="219"/>
      <c r="E224" s="219"/>
      <c r="F224" s="219"/>
      <c r="G224" s="219"/>
      <c r="H224" s="35">
        <f>SUM(H221:H223)</f>
        <v>0</v>
      </c>
    </row>
    <row r="225" spans="1:9" x14ac:dyDescent="0.2">
      <c r="A225" s="6"/>
    </row>
    <row r="226" spans="1:9" x14ac:dyDescent="0.2">
      <c r="A226" s="6"/>
      <c r="B226" s="27" t="s">
        <v>200</v>
      </c>
    </row>
    <row r="227" spans="1:9" ht="63.75" x14ac:dyDescent="0.2">
      <c r="A227" s="10"/>
      <c r="B227" s="107" t="s">
        <v>22</v>
      </c>
      <c r="C227" s="97"/>
      <c r="D227" s="179" t="s">
        <v>87</v>
      </c>
      <c r="E227" s="179"/>
      <c r="F227" s="177" t="s">
        <v>216</v>
      </c>
      <c r="G227" s="178"/>
      <c r="H227" s="10" t="s">
        <v>212</v>
      </c>
    </row>
    <row r="228" spans="1:9" ht="111.75" customHeight="1" x14ac:dyDescent="0.2">
      <c r="A228" s="8" t="s">
        <v>88</v>
      </c>
      <c r="B228" s="111" t="s">
        <v>225</v>
      </c>
      <c r="C228" s="112"/>
      <c r="D228" s="113">
        <v>1</v>
      </c>
      <c r="E228" s="114"/>
      <c r="F228" s="115"/>
      <c r="G228" s="116"/>
      <c r="H228" s="16">
        <f>D228*F228</f>
        <v>0</v>
      </c>
    </row>
    <row r="229" spans="1:9" ht="14.45" customHeight="1" x14ac:dyDescent="0.2">
      <c r="A229" s="138" t="s">
        <v>106</v>
      </c>
      <c r="B229" s="139"/>
      <c r="C229" s="139"/>
      <c r="D229" s="139"/>
      <c r="E229" s="139"/>
      <c r="F229" s="139"/>
      <c r="G229" s="140"/>
      <c r="H229" s="35">
        <f>H228</f>
        <v>0</v>
      </c>
    </row>
    <row r="230" spans="1:9" ht="14.45" customHeight="1" x14ac:dyDescent="0.2">
      <c r="A230" s="30"/>
      <c r="B230" s="31"/>
      <c r="C230" s="31"/>
      <c r="D230" s="31"/>
      <c r="E230" s="31"/>
      <c r="F230" s="31"/>
      <c r="G230" s="32"/>
      <c r="H230" s="33"/>
    </row>
    <row r="231" spans="1:9" ht="14.45" customHeight="1" x14ac:dyDescent="0.2">
      <c r="A231" s="138" t="s">
        <v>107</v>
      </c>
      <c r="B231" s="139"/>
      <c r="C231" s="139"/>
      <c r="D231" s="139"/>
      <c r="E231" s="139"/>
      <c r="F231" s="139"/>
      <c r="G231" s="140"/>
      <c r="H231" s="35">
        <f>SUM(H229+H224+H218)</f>
        <v>0</v>
      </c>
    </row>
    <row r="232" spans="1:9" ht="14.45" customHeight="1" x14ac:dyDescent="0.2">
      <c r="A232" s="28"/>
      <c r="B232" s="28"/>
      <c r="C232" s="28"/>
      <c r="D232" s="28"/>
      <c r="E232" s="28"/>
      <c r="F232" s="28"/>
      <c r="G232" s="28"/>
      <c r="H232" s="29"/>
    </row>
    <row r="233" spans="1:9" x14ac:dyDescent="0.2">
      <c r="A233" s="6"/>
      <c r="B233" s="5" t="s">
        <v>108</v>
      </c>
    </row>
    <row r="234" spans="1:9" ht="63.75" x14ac:dyDescent="0.2">
      <c r="A234" s="10"/>
      <c r="B234" s="107" t="s">
        <v>22</v>
      </c>
      <c r="C234" s="97"/>
      <c r="D234" s="10" t="s">
        <v>23</v>
      </c>
      <c r="E234" s="10" t="s">
        <v>24</v>
      </c>
      <c r="F234" s="96" t="s">
        <v>217</v>
      </c>
      <c r="G234" s="97"/>
      <c r="H234" s="10" t="s">
        <v>212</v>
      </c>
    </row>
    <row r="235" spans="1:9" ht="261" customHeight="1" x14ac:dyDescent="0.2">
      <c r="A235" s="8" t="s">
        <v>109</v>
      </c>
      <c r="B235" s="127" t="s">
        <v>234</v>
      </c>
      <c r="C235" s="128"/>
      <c r="D235" s="34" t="s">
        <v>229</v>
      </c>
      <c r="E235" s="34">
        <v>1</v>
      </c>
      <c r="F235" s="110"/>
      <c r="G235" s="110"/>
      <c r="H235" s="16">
        <f>E235*F235</f>
        <v>0</v>
      </c>
    </row>
    <row r="236" spans="1:9" ht="21.95" customHeight="1" x14ac:dyDescent="0.2">
      <c r="A236" s="8" t="s">
        <v>110</v>
      </c>
      <c r="B236" s="108" t="s">
        <v>201</v>
      </c>
      <c r="C236" s="109"/>
      <c r="D236" s="34" t="s">
        <v>202</v>
      </c>
      <c r="E236" s="34">
        <v>4</v>
      </c>
      <c r="F236" s="110"/>
      <c r="G236" s="110"/>
      <c r="H236" s="16">
        <f t="shared" ref="H236:H240" si="16">E236*F236</f>
        <v>0</v>
      </c>
      <c r="I236" s="25"/>
    </row>
    <row r="237" spans="1:9" ht="32.450000000000003" customHeight="1" x14ac:dyDescent="0.2">
      <c r="A237" s="8" t="s">
        <v>111</v>
      </c>
      <c r="B237" s="111" t="s">
        <v>203</v>
      </c>
      <c r="C237" s="109"/>
      <c r="D237" s="34" t="s">
        <v>204</v>
      </c>
      <c r="E237" s="41">
        <v>4</v>
      </c>
      <c r="F237" s="110"/>
      <c r="G237" s="110"/>
      <c r="H237" s="16">
        <f t="shared" si="16"/>
        <v>0</v>
      </c>
      <c r="I237" s="25"/>
    </row>
    <row r="238" spans="1:9" ht="75.599999999999994" customHeight="1" x14ac:dyDescent="0.2">
      <c r="A238" s="8" t="s">
        <v>114</v>
      </c>
      <c r="B238" s="108" t="s">
        <v>235</v>
      </c>
      <c r="C238" s="109"/>
      <c r="D238" s="34" t="s">
        <v>218</v>
      </c>
      <c r="E238" s="34">
        <v>1</v>
      </c>
      <c r="F238" s="110"/>
      <c r="G238" s="110"/>
      <c r="H238" s="16">
        <f t="shared" si="16"/>
        <v>0</v>
      </c>
    </row>
    <row r="239" spans="1:9" ht="99.95" customHeight="1" x14ac:dyDescent="0.2">
      <c r="A239" s="8" t="s">
        <v>116</v>
      </c>
      <c r="B239" s="108" t="s">
        <v>205</v>
      </c>
      <c r="C239" s="109"/>
      <c r="D239" s="34" t="s">
        <v>206</v>
      </c>
      <c r="E239" s="34">
        <v>1</v>
      </c>
      <c r="F239" s="110"/>
      <c r="G239" s="110"/>
      <c r="H239" s="16">
        <f t="shared" si="16"/>
        <v>0</v>
      </c>
    </row>
    <row r="240" spans="1:9" ht="124.5" customHeight="1" x14ac:dyDescent="0.2">
      <c r="A240" s="56" t="s">
        <v>126</v>
      </c>
      <c r="B240" s="144" t="s">
        <v>115</v>
      </c>
      <c r="C240" s="145"/>
      <c r="D240" s="53" t="s">
        <v>113</v>
      </c>
      <c r="E240" s="54">
        <v>1</v>
      </c>
      <c r="F240" s="146"/>
      <c r="G240" s="147"/>
      <c r="H240" s="16">
        <f t="shared" si="16"/>
        <v>0</v>
      </c>
    </row>
    <row r="241" spans="1:8" ht="14.45" customHeight="1" x14ac:dyDescent="0.2">
      <c r="A241" s="138" t="s">
        <v>145</v>
      </c>
      <c r="B241" s="139"/>
      <c r="C241" s="139"/>
      <c r="D241" s="139"/>
      <c r="E241" s="139"/>
      <c r="F241" s="139"/>
      <c r="G241" s="140"/>
      <c r="H241" s="35">
        <f>SUM(H235:H240)</f>
        <v>0</v>
      </c>
    </row>
    <row r="242" spans="1:8" x14ac:dyDescent="0.2">
      <c r="A242" s="3"/>
    </row>
    <row r="243" spans="1:8" s="21" customFormat="1" x14ac:dyDescent="0.2">
      <c r="A243" s="141" t="s">
        <v>207</v>
      </c>
      <c r="B243" s="142"/>
      <c r="C243" s="142"/>
      <c r="D243" s="142"/>
      <c r="E243" s="142"/>
      <c r="F243" s="142"/>
      <c r="G243" s="143"/>
      <c r="H243" s="22">
        <f>H241+H231+H200</f>
        <v>0</v>
      </c>
    </row>
    <row r="244" spans="1:8" ht="13.5" thickBot="1" x14ac:dyDescent="0.25"/>
    <row r="245" spans="1:8" ht="15" customHeight="1" thickBot="1" x14ac:dyDescent="0.25">
      <c r="A245" s="135" t="s">
        <v>208</v>
      </c>
      <c r="B245" s="136"/>
      <c r="C245" s="136"/>
      <c r="D245" s="136"/>
      <c r="E245" s="136"/>
      <c r="F245" s="136"/>
      <c r="G245" s="137"/>
      <c r="H245" s="84">
        <f>H243+H185+H128</f>
        <v>0</v>
      </c>
    </row>
  </sheetData>
  <mergeCells count="230">
    <mergeCell ref="A174:G174"/>
    <mergeCell ref="A156:G156"/>
    <mergeCell ref="C53:H53"/>
    <mergeCell ref="B52:H52"/>
    <mergeCell ref="C59:H59"/>
    <mergeCell ref="B58:H58"/>
    <mergeCell ref="B150:H150"/>
    <mergeCell ref="C151:H151"/>
    <mergeCell ref="A128:G128"/>
    <mergeCell ref="A126:G126"/>
    <mergeCell ref="D164:E164"/>
    <mergeCell ref="D93:E93"/>
    <mergeCell ref="B114:C114"/>
    <mergeCell ref="B115:C115"/>
    <mergeCell ref="F125:G125"/>
    <mergeCell ref="B125:C125"/>
    <mergeCell ref="B107:C107"/>
    <mergeCell ref="B108:C108"/>
    <mergeCell ref="B93:C93"/>
    <mergeCell ref="B171:C171"/>
    <mergeCell ref="B172:C172"/>
    <mergeCell ref="B162:C162"/>
    <mergeCell ref="B163:C163"/>
    <mergeCell ref="B165:C165"/>
    <mergeCell ref="B166:C166"/>
    <mergeCell ref="D162:E162"/>
    <mergeCell ref="D163:E163"/>
    <mergeCell ref="B164:C164"/>
    <mergeCell ref="D171:E171"/>
    <mergeCell ref="D172:E172"/>
    <mergeCell ref="F171:G171"/>
    <mergeCell ref="F172:G172"/>
    <mergeCell ref="B167:C167"/>
    <mergeCell ref="B168:C168"/>
    <mergeCell ref="B169:C169"/>
    <mergeCell ref="B170:C170"/>
    <mergeCell ref="F162:G162"/>
    <mergeCell ref="F163:G163"/>
    <mergeCell ref="B235:C235"/>
    <mergeCell ref="F235:G235"/>
    <mergeCell ref="A224:G224"/>
    <mergeCell ref="B227:C227"/>
    <mergeCell ref="D227:E227"/>
    <mergeCell ref="F227:G227"/>
    <mergeCell ref="A8:H8"/>
    <mergeCell ref="A9:H9"/>
    <mergeCell ref="A11:H11"/>
    <mergeCell ref="C22:H22"/>
    <mergeCell ref="C23:H23"/>
    <mergeCell ref="B83:C83"/>
    <mergeCell ref="C18:H18"/>
    <mergeCell ref="B32:D32"/>
    <mergeCell ref="B91:C91"/>
    <mergeCell ref="A33:G33"/>
    <mergeCell ref="D84:E84"/>
    <mergeCell ref="D85:E85"/>
    <mergeCell ref="B160:C160"/>
    <mergeCell ref="D160:E160"/>
    <mergeCell ref="F160:G160"/>
    <mergeCell ref="B84:C84"/>
    <mergeCell ref="F108:G108"/>
    <mergeCell ref="F164:G164"/>
    <mergeCell ref="B234:C234"/>
    <mergeCell ref="F234:G234"/>
    <mergeCell ref="F110:G110"/>
    <mergeCell ref="F111:G111"/>
    <mergeCell ref="F113:G113"/>
    <mergeCell ref="F114:G114"/>
    <mergeCell ref="F115:G115"/>
    <mergeCell ref="F116:G116"/>
    <mergeCell ref="F118:G118"/>
    <mergeCell ref="D165:E165"/>
    <mergeCell ref="D166:E166"/>
    <mergeCell ref="D167:E167"/>
    <mergeCell ref="D168:E168"/>
    <mergeCell ref="D169:E169"/>
    <mergeCell ref="D170:E170"/>
    <mergeCell ref="B149:C149"/>
    <mergeCell ref="B182:C182"/>
    <mergeCell ref="F182:G182"/>
    <mergeCell ref="F165:G165"/>
    <mergeCell ref="F166:G166"/>
    <mergeCell ref="F167:G167"/>
    <mergeCell ref="F168:G168"/>
    <mergeCell ref="F169:G169"/>
    <mergeCell ref="F170:G170"/>
    <mergeCell ref="C14:H14"/>
    <mergeCell ref="C15:H15"/>
    <mergeCell ref="C16:H16"/>
    <mergeCell ref="C17:H17"/>
    <mergeCell ref="C21:H21"/>
    <mergeCell ref="F91:G91"/>
    <mergeCell ref="A81:G81"/>
    <mergeCell ref="A88:G88"/>
    <mergeCell ref="B38:C38"/>
    <mergeCell ref="B28:D28"/>
    <mergeCell ref="B29:D29"/>
    <mergeCell ref="B30:D30"/>
    <mergeCell ref="B31:D31"/>
    <mergeCell ref="D87:E87"/>
    <mergeCell ref="B85:C85"/>
    <mergeCell ref="B87:C87"/>
    <mergeCell ref="B86:C86"/>
    <mergeCell ref="D86:E86"/>
    <mergeCell ref="D91:E91"/>
    <mergeCell ref="B80:D80"/>
    <mergeCell ref="B69:H69"/>
    <mergeCell ref="B40:H40"/>
    <mergeCell ref="C41:H41"/>
    <mergeCell ref="C47:H47"/>
    <mergeCell ref="A206:A214"/>
    <mergeCell ref="B206:C206"/>
    <mergeCell ref="D206:D214"/>
    <mergeCell ref="E206:E214"/>
    <mergeCell ref="F206:F214"/>
    <mergeCell ref="G206:G214"/>
    <mergeCell ref="F179:G179"/>
    <mergeCell ref="F180:G180"/>
    <mergeCell ref="D83:E83"/>
    <mergeCell ref="F101:G101"/>
    <mergeCell ref="B101:C101"/>
    <mergeCell ref="D101:E101"/>
    <mergeCell ref="F124:G124"/>
    <mergeCell ref="C134:H134"/>
    <mergeCell ref="C135:H135"/>
    <mergeCell ref="A102:G102"/>
    <mergeCell ref="A104:G104"/>
    <mergeCell ref="F93:G93"/>
    <mergeCell ref="F94:G94"/>
    <mergeCell ref="F95:G95"/>
    <mergeCell ref="F96:G96"/>
    <mergeCell ref="F97:G97"/>
    <mergeCell ref="F98:G98"/>
    <mergeCell ref="F99:G99"/>
    <mergeCell ref="A183:G183"/>
    <mergeCell ref="A185:G185"/>
    <mergeCell ref="B109:C109"/>
    <mergeCell ref="B110:C110"/>
    <mergeCell ref="B111:C111"/>
    <mergeCell ref="B112:H112"/>
    <mergeCell ref="B113:C113"/>
    <mergeCell ref="B116:C116"/>
    <mergeCell ref="B142:D142"/>
    <mergeCell ref="A144:G144"/>
    <mergeCell ref="B117:H117"/>
    <mergeCell ref="B118:C118"/>
    <mergeCell ref="B119:C119"/>
    <mergeCell ref="B120:C120"/>
    <mergeCell ref="B121:C121"/>
    <mergeCell ref="B122:C122"/>
    <mergeCell ref="F119:G119"/>
    <mergeCell ref="F120:G120"/>
    <mergeCell ref="F121:G121"/>
    <mergeCell ref="F122:G122"/>
    <mergeCell ref="C136:H136"/>
    <mergeCell ref="B140:D140"/>
    <mergeCell ref="B141:D141"/>
    <mergeCell ref="B143:D143"/>
    <mergeCell ref="B195:D195"/>
    <mergeCell ref="C191:H191"/>
    <mergeCell ref="C192:H192"/>
    <mergeCell ref="A245:G245"/>
    <mergeCell ref="B239:C239"/>
    <mergeCell ref="F239:G239"/>
    <mergeCell ref="A241:G241"/>
    <mergeCell ref="A243:G243"/>
    <mergeCell ref="B236:C236"/>
    <mergeCell ref="F236:G236"/>
    <mergeCell ref="B237:C237"/>
    <mergeCell ref="F237:G237"/>
    <mergeCell ref="B238:C238"/>
    <mergeCell ref="F238:G238"/>
    <mergeCell ref="B240:C240"/>
    <mergeCell ref="F240:G240"/>
    <mergeCell ref="A229:G229"/>
    <mergeCell ref="A231:G231"/>
    <mergeCell ref="B196:D196"/>
    <mergeCell ref="B197:D197"/>
    <mergeCell ref="B198:D198"/>
    <mergeCell ref="B199:D199"/>
    <mergeCell ref="A200:G200"/>
    <mergeCell ref="B205:C205"/>
    <mergeCell ref="A173:G173"/>
    <mergeCell ref="B177:C177"/>
    <mergeCell ref="F177:G177"/>
    <mergeCell ref="B178:C178"/>
    <mergeCell ref="F178:G178"/>
    <mergeCell ref="B228:C228"/>
    <mergeCell ref="D228:E228"/>
    <mergeCell ref="F228:G228"/>
    <mergeCell ref="B217:D217"/>
    <mergeCell ref="A218:G218"/>
    <mergeCell ref="B220:C220"/>
    <mergeCell ref="D220:E220"/>
    <mergeCell ref="B221:C221"/>
    <mergeCell ref="D221:E221"/>
    <mergeCell ref="B222:C222"/>
    <mergeCell ref="D222:E222"/>
    <mergeCell ref="C193:H193"/>
    <mergeCell ref="H206:H214"/>
    <mergeCell ref="B223:C223"/>
    <mergeCell ref="D223:E223"/>
    <mergeCell ref="F181:G181"/>
    <mergeCell ref="B179:C179"/>
    <mergeCell ref="B180:C180"/>
    <mergeCell ref="B181:C181"/>
    <mergeCell ref="F109:G109"/>
    <mergeCell ref="C39:H39"/>
    <mergeCell ref="C65:H65"/>
    <mergeCell ref="C66:H66"/>
    <mergeCell ref="C67:H67"/>
    <mergeCell ref="C68:H68"/>
    <mergeCell ref="B64:H64"/>
    <mergeCell ref="F100:G100"/>
    <mergeCell ref="F107:G107"/>
    <mergeCell ref="B94:C94"/>
    <mergeCell ref="B95:C95"/>
    <mergeCell ref="B96:C96"/>
    <mergeCell ref="B97:C97"/>
    <mergeCell ref="B98:C98"/>
    <mergeCell ref="D94:E94"/>
    <mergeCell ref="B99:C99"/>
    <mergeCell ref="B100:C100"/>
    <mergeCell ref="D100:E100"/>
    <mergeCell ref="D99:E99"/>
    <mergeCell ref="D98:E98"/>
    <mergeCell ref="D97:E97"/>
    <mergeCell ref="D96:E96"/>
    <mergeCell ref="D95:E95"/>
    <mergeCell ref="B46:H46"/>
  </mergeCells>
  <phoneticPr fontId="14" type="noConversion"/>
  <hyperlinks>
    <hyperlink ref="C16" r:id="rId1" xr:uid="{2D56AE6F-0FD4-44C8-9904-4157B5060816}"/>
  </hyperlinks>
  <printOptions horizontalCentered="1" verticalCentered="1"/>
  <pageMargins left="0.4" right="0.3" top="0.25" bottom="0.25" header="0.3" footer="0.3"/>
  <pageSetup paperSize="9" scale="87" fitToHeight="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0355459C23F3459101FB65EE1B5675" ma:contentTypeVersion="13" ma:contentTypeDescription="Create a new document." ma:contentTypeScope="" ma:versionID="7a03d60aeb0e3e44e513e118a6665cc8">
  <xsd:schema xmlns:xsd="http://www.w3.org/2001/XMLSchema" xmlns:xs="http://www.w3.org/2001/XMLSchema" xmlns:p="http://schemas.microsoft.com/office/2006/metadata/properties" xmlns:ns2="af2147b2-d072-4372-a996-00450414361d" xmlns:ns3="f7de7f27-9899-42a4-ab1e-af4d51832782" targetNamespace="http://schemas.microsoft.com/office/2006/metadata/properties" ma:root="true" ma:fieldsID="f0a282d4dfb4ab259f0b412e2346b0df" ns2:_="" ns3:_="">
    <xsd:import namespace="af2147b2-d072-4372-a996-00450414361d"/>
    <xsd:import namespace="f7de7f27-9899-42a4-ab1e-af4d518327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2147b2-d072-4372-a996-0045041436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de7f27-9899-42a4-ab1e-af4d5183278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5b7649c-7b68-4df7-9a5f-5166ad84e934}" ma:internalName="TaxCatchAll" ma:showField="CatchAllData" ma:web="f7de7f27-9899-42a4-ab1e-af4d518327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2147b2-d072-4372-a996-00450414361d">
      <Terms xmlns="http://schemas.microsoft.com/office/infopath/2007/PartnerControls"/>
    </lcf76f155ced4ddcb4097134ff3c332f>
    <TaxCatchAll xmlns="f7de7f27-9899-42a4-ab1e-af4d51832782"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C1DF2EF-D1C8-4A3A-9C59-D4607CF2777D}"/>
</file>

<file path=customXml/itemProps2.xml><?xml version="1.0" encoding="utf-8"?>
<ds:datastoreItem xmlns:ds="http://schemas.openxmlformats.org/officeDocument/2006/customXml" ds:itemID="{EB384878-2557-4BDB-982B-E37534CCA10E}">
  <ds:schemaRefs>
    <ds:schemaRef ds:uri="http://schemas.microsoft.com/sharepoint/v3/contenttype/forms"/>
  </ds:schemaRefs>
</ds:datastoreItem>
</file>

<file path=customXml/itemProps3.xml><?xml version="1.0" encoding="utf-8"?>
<ds:datastoreItem xmlns:ds="http://schemas.openxmlformats.org/officeDocument/2006/customXml" ds:itemID="{C0B331D9-543D-4F62-916C-23890C17B19C}">
  <ds:schemaRefs>
    <ds:schemaRef ds:uri="http://schemas.microsoft.com/office/2006/metadata/properties"/>
    <ds:schemaRef ds:uri="http://schemas.microsoft.com/office/infopath/2007/PartnerControls"/>
    <ds:schemaRef ds:uri="af2147b2-d072-4372-a996-00450414361d"/>
    <ds:schemaRef ds:uri="f7de7f27-9899-42a4-ab1e-af4d51832782"/>
  </ds:schemaRefs>
</ds:datastoreItem>
</file>

<file path=customXml/itemProps4.xml><?xml version="1.0" encoding="utf-8"?>
<ds:datastoreItem xmlns:ds="http://schemas.openxmlformats.org/officeDocument/2006/customXml" ds:itemID="{C33581BF-3ADD-429B-9F8F-EEE8BEB327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Task Order</vt:lpstr>
      <vt:lpstr>'Task Order'!Print_Area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Vladimir</dc:creator>
  <cp:keywords/>
  <dc:description/>
  <cp:lastModifiedBy>Natalia Ibrisim</cp:lastModifiedBy>
  <cp:revision/>
  <dcterms:created xsi:type="dcterms:W3CDTF">2019-04-03T07:20:38Z</dcterms:created>
  <dcterms:modified xsi:type="dcterms:W3CDTF">2026-08-21T15:33:24Z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0x010100E30355459C23F3459101FB65EE1B5675</vt:lpwstr>
  </property>
  <property fmtid="{D5CDD505-2E9C-101B-9397-08002B2CF9AE}" pid="3" name="MediaServiceImageTags">
    <vt:lpwstr/>
  </property>
  <property fmtid="{D5CDD505-2E9C-101B-9397-08002B2CF9AE}" pid="4" name="_dlc_DocIdItemGuid">
    <vt:lpwstr>cb001924-f808-4843-992b-6aea32d734eb</vt:lpwstr>
  </property>
  <property fmtid="{D5CDD505-2E9C-101B-9397-08002B2CF9AE}" pid="5" name="Order">
    <vt:r8>165014000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