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D:\2021\05-PSS R2 start\"/>
    </mc:Choice>
  </mc:AlternateContent>
  <xr:revisionPtr revIDLastSave="0" documentId="13_ncr:1_{E92BA215-D73B-409F-9BF0-3882031B4329}" xr6:coauthVersionLast="46" xr6:coauthVersionMax="46" xr10:uidLastSave="{00000000-0000-0000-0000-000000000000}"/>
  <bookViews>
    <workbookView xWindow="-120" yWindow="-120" windowWidth="29040" windowHeight="15840" tabRatio="679" xr2:uid="{00000000-000D-0000-FFFF-FFFF00000000}"/>
  </bookViews>
  <sheets>
    <sheet name="Финансовые потребности" sheetId="1" r:id="rId1"/>
    <sheet name="Прогноз доходов" sheetId="3" r:id="rId2"/>
    <sheet name="Прогноз расходов" sheetId="2" r:id="rId3"/>
    <sheet name="Прогноз прибылей и убытков" sheetId="5" r:id="rId4"/>
    <sheet name="Поток движения денежных средств" sheetId="4" r:id="rId5"/>
    <sheet name="Порог рентабельности" sheetId="6" r:id="rId6"/>
  </sheets>
  <externalReferences>
    <externalReference r:id="rId7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F8" i="6"/>
  <c r="F10" i="6"/>
  <c r="E6" i="6"/>
  <c r="E8" i="6"/>
  <c r="E10" i="6"/>
  <c r="D6" i="6"/>
  <c r="D8" i="6"/>
  <c r="D10" i="6"/>
  <c r="R8" i="4"/>
  <c r="R12" i="4"/>
  <c r="R15" i="4"/>
  <c r="R22" i="4"/>
  <c r="R29" i="4"/>
  <c r="R30" i="4"/>
  <c r="Q8" i="4"/>
  <c r="Q12" i="4"/>
  <c r="Q15" i="4"/>
  <c r="Q22" i="4"/>
  <c r="Q29" i="4"/>
  <c r="Q30" i="4"/>
  <c r="O8" i="4"/>
  <c r="O12" i="4"/>
  <c r="O15" i="4"/>
  <c r="O22" i="4"/>
  <c r="O29" i="4"/>
  <c r="O30" i="4"/>
  <c r="N8" i="4"/>
  <c r="N12" i="4"/>
  <c r="N15" i="4"/>
  <c r="N22" i="4"/>
  <c r="N29" i="4"/>
  <c r="N30" i="4"/>
  <c r="M8" i="4"/>
  <c r="M12" i="4"/>
  <c r="M15" i="4"/>
  <c r="M22" i="4"/>
  <c r="M29" i="4"/>
  <c r="M30" i="4"/>
  <c r="L8" i="4"/>
  <c r="L12" i="4"/>
  <c r="L15" i="4"/>
  <c r="L22" i="4"/>
  <c r="L29" i="4"/>
  <c r="L30" i="4"/>
  <c r="K8" i="4"/>
  <c r="K12" i="4"/>
  <c r="K15" i="4"/>
  <c r="K22" i="4"/>
  <c r="K29" i="4"/>
  <c r="K30" i="4"/>
  <c r="J8" i="4"/>
  <c r="J12" i="4"/>
  <c r="J15" i="4"/>
  <c r="J22" i="4"/>
  <c r="J29" i="4"/>
  <c r="J30" i="4"/>
  <c r="I8" i="4"/>
  <c r="I12" i="4"/>
  <c r="I15" i="4"/>
  <c r="I22" i="4"/>
  <c r="I29" i="4"/>
  <c r="I30" i="4"/>
  <c r="H8" i="4"/>
  <c r="H12" i="4"/>
  <c r="H15" i="4"/>
  <c r="H22" i="4"/>
  <c r="H29" i="4"/>
  <c r="H30" i="4"/>
  <c r="G8" i="4"/>
  <c r="G12" i="4"/>
  <c r="G15" i="4"/>
  <c r="G22" i="4"/>
  <c r="G29" i="4"/>
  <c r="G30" i="4"/>
  <c r="F8" i="4"/>
  <c r="F12" i="4"/>
  <c r="F15" i="4"/>
  <c r="F22" i="4"/>
  <c r="F29" i="4"/>
  <c r="F30" i="4"/>
  <c r="E8" i="4"/>
  <c r="E12" i="4"/>
  <c r="E15" i="4"/>
  <c r="E22" i="4"/>
  <c r="E29" i="4"/>
  <c r="E30" i="4"/>
  <c r="D8" i="4"/>
  <c r="D12" i="4"/>
  <c r="D15" i="4"/>
  <c r="D22" i="4"/>
  <c r="D29" i="4"/>
  <c r="D30" i="4"/>
  <c r="D33" i="4"/>
  <c r="E32" i="4"/>
  <c r="E33" i="4"/>
  <c r="F32" i="4"/>
  <c r="F33" i="4"/>
  <c r="G32" i="4"/>
  <c r="G33" i="4"/>
  <c r="H32" i="4"/>
  <c r="H33" i="4"/>
  <c r="I32" i="4"/>
  <c r="I33" i="4"/>
  <c r="J32" i="4"/>
  <c r="J33" i="4"/>
  <c r="K32" i="4"/>
  <c r="K33" i="4"/>
  <c r="L32" i="4"/>
  <c r="L33" i="4"/>
  <c r="M32" i="4"/>
  <c r="M33" i="4"/>
  <c r="N32" i="4"/>
  <c r="N33" i="4"/>
  <c r="O32" i="4"/>
  <c r="O33" i="4"/>
  <c r="P33" i="4"/>
  <c r="Q32" i="4"/>
  <c r="Q33" i="4"/>
  <c r="R32" i="4"/>
  <c r="R33" i="4"/>
  <c r="P32" i="4"/>
  <c r="P8" i="4"/>
  <c r="P12" i="4"/>
  <c r="P15" i="4"/>
  <c r="P22" i="4"/>
  <c r="P29" i="4"/>
  <c r="P30" i="4"/>
  <c r="B9" i="4"/>
  <c r="B10" i="4"/>
  <c r="B11" i="4"/>
  <c r="B12" i="4"/>
  <c r="B13" i="4"/>
  <c r="B14" i="4"/>
  <c r="B15" i="4"/>
  <c r="B17" i="4"/>
  <c r="B18" i="4"/>
  <c r="B19" i="4"/>
  <c r="B20" i="4"/>
  <c r="B21" i="4"/>
  <c r="B22" i="4"/>
  <c r="B24" i="4"/>
  <c r="B25" i="4"/>
  <c r="B26" i="4"/>
  <c r="B27" i="4"/>
  <c r="B28" i="4"/>
  <c r="B29" i="4"/>
  <c r="B30" i="4"/>
  <c r="B31" i="4"/>
  <c r="B32" i="4"/>
  <c r="B33" i="4"/>
  <c r="R7" i="5"/>
  <c r="R9" i="5"/>
  <c r="R11" i="5"/>
  <c r="R12" i="5"/>
  <c r="R13" i="5"/>
  <c r="R14" i="5"/>
  <c r="R16" i="5"/>
  <c r="R18" i="5"/>
  <c r="Q7" i="5"/>
  <c r="Q9" i="5"/>
  <c r="Q11" i="5"/>
  <c r="Q12" i="5"/>
  <c r="Q13" i="5"/>
  <c r="Q14" i="5"/>
  <c r="Q16" i="5"/>
  <c r="Q18" i="5"/>
  <c r="P7" i="5"/>
  <c r="P9" i="5"/>
  <c r="P11" i="5"/>
  <c r="P12" i="5"/>
  <c r="P13" i="5"/>
  <c r="P14" i="5"/>
  <c r="P16" i="5"/>
  <c r="P18" i="5"/>
  <c r="O7" i="5"/>
  <c r="O9" i="5"/>
  <c r="O11" i="5"/>
  <c r="O12" i="5"/>
  <c r="O13" i="5"/>
  <c r="O14" i="5"/>
  <c r="O16" i="5"/>
  <c r="O18" i="5"/>
  <c r="N7" i="5"/>
  <c r="N9" i="5"/>
  <c r="N11" i="5"/>
  <c r="N12" i="5"/>
  <c r="N13" i="5"/>
  <c r="N14" i="5"/>
  <c r="N16" i="5"/>
  <c r="N18" i="5"/>
  <c r="M7" i="5"/>
  <c r="M9" i="5"/>
  <c r="M11" i="5"/>
  <c r="M12" i="5"/>
  <c r="M13" i="5"/>
  <c r="M14" i="5"/>
  <c r="M16" i="5"/>
  <c r="M18" i="5"/>
  <c r="L7" i="5"/>
  <c r="L9" i="5"/>
  <c r="L11" i="5"/>
  <c r="L12" i="5"/>
  <c r="L13" i="5"/>
  <c r="L14" i="5"/>
  <c r="L16" i="5"/>
  <c r="L18" i="5"/>
  <c r="K7" i="5"/>
  <c r="K9" i="5"/>
  <c r="K11" i="5"/>
  <c r="K12" i="5"/>
  <c r="K13" i="5"/>
  <c r="K14" i="5"/>
  <c r="K16" i="5"/>
  <c r="K18" i="5"/>
  <c r="J7" i="5"/>
  <c r="J9" i="5"/>
  <c r="J11" i="5"/>
  <c r="J12" i="5"/>
  <c r="J13" i="5"/>
  <c r="J14" i="5"/>
  <c r="J16" i="5"/>
  <c r="J18" i="5"/>
  <c r="I7" i="5"/>
  <c r="I9" i="5"/>
  <c r="I11" i="5"/>
  <c r="I12" i="5"/>
  <c r="I13" i="5"/>
  <c r="I14" i="5"/>
  <c r="I16" i="5"/>
  <c r="I18" i="5"/>
  <c r="H7" i="5"/>
  <c r="H9" i="5"/>
  <c r="H11" i="5"/>
  <c r="H12" i="5"/>
  <c r="H13" i="5"/>
  <c r="H14" i="5"/>
  <c r="H16" i="5"/>
  <c r="H18" i="5"/>
  <c r="G7" i="5"/>
  <c r="G9" i="5"/>
  <c r="G11" i="5"/>
  <c r="G12" i="5"/>
  <c r="G13" i="5"/>
  <c r="G14" i="5"/>
  <c r="G16" i="5"/>
  <c r="G18" i="5"/>
  <c r="F7" i="5"/>
  <c r="F9" i="5"/>
  <c r="F11" i="5"/>
  <c r="F12" i="5"/>
  <c r="F13" i="5"/>
  <c r="F14" i="5"/>
  <c r="F16" i="5"/>
  <c r="F18" i="5"/>
  <c r="E7" i="5"/>
  <c r="E9" i="5"/>
  <c r="E11" i="5"/>
  <c r="E12" i="5"/>
  <c r="E13" i="5"/>
  <c r="E14" i="5"/>
  <c r="E16" i="5"/>
  <c r="E18" i="5"/>
  <c r="D7" i="5"/>
  <c r="D9" i="5"/>
  <c r="D11" i="5"/>
  <c r="D12" i="5"/>
  <c r="D13" i="5"/>
  <c r="D14" i="5"/>
  <c r="D16" i="5"/>
  <c r="D18" i="5"/>
  <c r="J45" i="2"/>
  <c r="J46" i="2"/>
  <c r="J47" i="2"/>
  <c r="J48" i="2"/>
  <c r="J49" i="2"/>
  <c r="J50" i="2"/>
  <c r="J51" i="2"/>
  <c r="J52" i="2"/>
  <c r="J53" i="2"/>
  <c r="I45" i="2"/>
  <c r="I46" i="2"/>
  <c r="I47" i="2"/>
  <c r="I48" i="2"/>
  <c r="I49" i="2"/>
  <c r="I50" i="2"/>
  <c r="I51" i="2"/>
  <c r="I52" i="2"/>
  <c r="I53" i="2"/>
  <c r="E38" i="2"/>
  <c r="F38" i="2"/>
  <c r="G38" i="2"/>
  <c r="E15" i="2"/>
  <c r="E19" i="2"/>
  <c r="E20" i="2"/>
  <c r="E25" i="2"/>
  <c r="E33" i="2"/>
  <c r="E39" i="2"/>
  <c r="F15" i="2"/>
  <c r="F19" i="2"/>
  <c r="F20" i="2"/>
  <c r="F25" i="2"/>
  <c r="F33" i="2"/>
  <c r="F39" i="2"/>
  <c r="G15" i="2"/>
  <c r="G19" i="2"/>
  <c r="G20" i="2"/>
  <c r="G25" i="2"/>
  <c r="G33" i="2"/>
  <c r="G39" i="2"/>
  <c r="E45" i="2"/>
  <c r="H45" i="2"/>
  <c r="E46" i="2"/>
  <c r="H46" i="2"/>
  <c r="E47" i="2"/>
  <c r="H47" i="2"/>
  <c r="E48" i="2"/>
  <c r="H48" i="2"/>
  <c r="E49" i="2"/>
  <c r="H49" i="2"/>
  <c r="E50" i="2"/>
  <c r="H50" i="2"/>
  <c r="H51" i="2"/>
  <c r="H52" i="2"/>
  <c r="H53" i="2"/>
  <c r="G51" i="2"/>
  <c r="F51" i="2"/>
  <c r="E51" i="2"/>
  <c r="H44" i="2"/>
  <c r="I44" i="2"/>
  <c r="R15" i="2"/>
  <c r="R19" i="2"/>
  <c r="R20" i="2"/>
  <c r="R25" i="2"/>
  <c r="R33" i="2"/>
  <c r="R38" i="2"/>
  <c r="R39" i="2"/>
  <c r="Q15" i="2"/>
  <c r="Q19" i="2"/>
  <c r="Q20" i="2"/>
  <c r="Q25" i="2"/>
  <c r="Q33" i="2"/>
  <c r="Q38" i="2"/>
  <c r="Q39" i="2"/>
  <c r="P15" i="2"/>
  <c r="P19" i="2"/>
  <c r="P20" i="2"/>
  <c r="P25" i="2"/>
  <c r="P33" i="2"/>
  <c r="P38" i="2"/>
  <c r="P39" i="2"/>
  <c r="O15" i="2"/>
  <c r="O19" i="2"/>
  <c r="O20" i="2"/>
  <c r="O25" i="2"/>
  <c r="O33" i="2"/>
  <c r="O38" i="2"/>
  <c r="O39" i="2"/>
  <c r="N15" i="2"/>
  <c r="N19" i="2"/>
  <c r="N20" i="2"/>
  <c r="N25" i="2"/>
  <c r="N33" i="2"/>
  <c r="N38" i="2"/>
  <c r="N39" i="2"/>
  <c r="M15" i="2"/>
  <c r="M19" i="2"/>
  <c r="M20" i="2"/>
  <c r="M25" i="2"/>
  <c r="M33" i="2"/>
  <c r="M38" i="2"/>
  <c r="M39" i="2"/>
  <c r="L15" i="2"/>
  <c r="L19" i="2"/>
  <c r="L20" i="2"/>
  <c r="L25" i="2"/>
  <c r="L33" i="2"/>
  <c r="L38" i="2"/>
  <c r="L39" i="2"/>
  <c r="K15" i="2"/>
  <c r="K19" i="2"/>
  <c r="K20" i="2"/>
  <c r="K25" i="2"/>
  <c r="K33" i="2"/>
  <c r="K38" i="2"/>
  <c r="K39" i="2"/>
  <c r="J15" i="2"/>
  <c r="J19" i="2"/>
  <c r="J20" i="2"/>
  <c r="J25" i="2"/>
  <c r="J33" i="2"/>
  <c r="J38" i="2"/>
  <c r="J39" i="2"/>
  <c r="I15" i="2"/>
  <c r="I19" i="2"/>
  <c r="I20" i="2"/>
  <c r="I25" i="2"/>
  <c r="I33" i="2"/>
  <c r="I38" i="2"/>
  <c r="I39" i="2"/>
  <c r="H15" i="2"/>
  <c r="H19" i="2"/>
  <c r="H20" i="2"/>
  <c r="H25" i="2"/>
  <c r="H33" i="2"/>
  <c r="H38" i="2"/>
  <c r="H39" i="2"/>
  <c r="D15" i="2"/>
  <c r="D19" i="2"/>
  <c r="D20" i="2"/>
  <c r="D25" i="2"/>
  <c r="D33" i="2"/>
  <c r="D38" i="2"/>
  <c r="D39" i="2"/>
  <c r="R9" i="3"/>
  <c r="R13" i="3"/>
  <c r="R22" i="3"/>
  <c r="Q9" i="3"/>
  <c r="Q13" i="3"/>
  <c r="Q22" i="3"/>
  <c r="D9" i="3"/>
  <c r="E9" i="3"/>
  <c r="F9" i="3"/>
  <c r="G9" i="3"/>
  <c r="H9" i="3"/>
  <c r="I9" i="3"/>
  <c r="J9" i="3"/>
  <c r="K9" i="3"/>
  <c r="L9" i="3"/>
  <c r="M9" i="3"/>
  <c r="N9" i="3"/>
  <c r="O9" i="3"/>
  <c r="P9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P19" i="3"/>
  <c r="P15" i="3"/>
  <c r="P11" i="3"/>
  <c r="P7" i="3"/>
  <c r="F6" i="1"/>
  <c r="F7" i="1"/>
  <c r="F8" i="1"/>
  <c r="F9" i="1"/>
  <c r="F10" i="1"/>
  <c r="F11" i="1"/>
  <c r="E11" i="1"/>
  <c r="D11" i="1"/>
  <c r="C11" i="1"/>
  <c r="D13" i="1"/>
  <c r="J44" i="2"/>
  <c r="M6" i="2"/>
  <c r="N6" i="2"/>
  <c r="O6" i="2"/>
  <c r="E6" i="2"/>
  <c r="F6" i="2"/>
  <c r="G6" i="2"/>
  <c r="H6" i="2"/>
  <c r="I6" i="2"/>
  <c r="J6" i="2"/>
  <c r="K6" i="2"/>
  <c r="L6" i="2"/>
  <c r="D6" i="2"/>
</calcChain>
</file>

<file path=xl/sharedStrings.xml><?xml version="1.0" encoding="utf-8"?>
<sst xmlns="http://schemas.openxmlformats.org/spreadsheetml/2006/main" count="178" uniqueCount="150">
  <si>
    <t xml:space="preserve"> </t>
  </si>
  <si>
    <t>30000 euro</t>
  </si>
  <si>
    <t>25000 euro</t>
  </si>
  <si>
    <t>20000 euro</t>
  </si>
  <si>
    <t xml:space="preserve"> EU4Moldova</t>
  </si>
  <si>
    <t>Описание</t>
  </si>
  <si>
    <t xml:space="preserve">Финансовая поддержка* </t>
  </si>
  <si>
    <t>другие источники финансирования</t>
  </si>
  <si>
    <t xml:space="preserve">общая сумма </t>
  </si>
  <si>
    <t>Собственный вклад</t>
  </si>
  <si>
    <t xml:space="preserve">Общая сумма </t>
  </si>
  <si>
    <t>существующие компании - расширение бизнеса</t>
  </si>
  <si>
    <t>Проект социального предпринимательства</t>
  </si>
  <si>
    <t xml:space="preserve">безвозмездная финансовая поддержка </t>
  </si>
  <si>
    <t xml:space="preserve">Собственный вклад, % от общей финансовой поддержки </t>
  </si>
  <si>
    <t xml:space="preserve">Прогноз доходов </t>
  </si>
  <si>
    <t>наименование продукции/услуг</t>
  </si>
  <si>
    <t>Продукт /услуга 1</t>
  </si>
  <si>
    <t>количество</t>
  </si>
  <si>
    <t>цена за единицу</t>
  </si>
  <si>
    <t>Доход (выручка)</t>
  </si>
  <si>
    <t>Продукт /услуга 2</t>
  </si>
  <si>
    <t>Продукт /услуга N</t>
  </si>
  <si>
    <t>ВСЕГО</t>
  </si>
  <si>
    <t>Всего 2 год</t>
  </si>
  <si>
    <t>Всего 3 год</t>
  </si>
  <si>
    <t xml:space="preserve">Прогноз расходов </t>
  </si>
  <si>
    <t>электроэнергия</t>
  </si>
  <si>
    <t>горючесмазочные материалы</t>
  </si>
  <si>
    <t>затраты на оплату труда</t>
  </si>
  <si>
    <t xml:space="preserve">амортизация основных срдств </t>
  </si>
  <si>
    <t xml:space="preserve">прямые материальные затраты </t>
  </si>
  <si>
    <t xml:space="preserve">Всего прямых материальных затрат </t>
  </si>
  <si>
    <t>другие коммерческие расходы  (реклама продукции или услуг)</t>
  </si>
  <si>
    <t>командировки</t>
  </si>
  <si>
    <t xml:space="preserve">Непрямые/ косвенные материальные затраты </t>
  </si>
  <si>
    <t>Всего косвенных затрат</t>
  </si>
  <si>
    <t>налоги и сборы</t>
  </si>
  <si>
    <t>Административные расходы</t>
  </si>
  <si>
    <t>другие административные расходы</t>
  </si>
  <si>
    <t>Всего административных расходов</t>
  </si>
  <si>
    <t>Другие расходы операционной деятельности</t>
  </si>
  <si>
    <t>другие операционные расходы</t>
  </si>
  <si>
    <t>Всего операционных расходов</t>
  </si>
  <si>
    <t xml:space="preserve">выплата дивидентов </t>
  </si>
  <si>
    <t>Фонд заработной платы</t>
  </si>
  <si>
    <t>Персонал</t>
  </si>
  <si>
    <t>ИТОГО</t>
  </si>
  <si>
    <t>Форма найма</t>
  </si>
  <si>
    <t>заработная плата</t>
  </si>
  <si>
    <t>кол-во работников</t>
  </si>
  <si>
    <t>Год 1</t>
  </si>
  <si>
    <t>Год 2</t>
  </si>
  <si>
    <t>Год 3</t>
  </si>
  <si>
    <t>Прогноз прибылей и убытков</t>
  </si>
  <si>
    <t>Расходы на реализацию</t>
  </si>
  <si>
    <t>Всего расходов на реализацию</t>
  </si>
  <si>
    <t xml:space="preserve">Прогноз движения денежных средств </t>
  </si>
  <si>
    <t>Денежные потоки от текущих операций</t>
  </si>
  <si>
    <t>Движение денежных средств от финансовой деятельности</t>
  </si>
  <si>
    <t>Всего  Год 1</t>
  </si>
  <si>
    <t>Всего Год 2</t>
  </si>
  <si>
    <t>Всего Год 3</t>
  </si>
  <si>
    <t>Месяц</t>
  </si>
  <si>
    <t>Порог рентабельности</t>
  </si>
  <si>
    <t>Показатель</t>
  </si>
  <si>
    <t>код строки</t>
  </si>
  <si>
    <t>Год I</t>
  </si>
  <si>
    <t>ГОд II</t>
  </si>
  <si>
    <t>Год III</t>
  </si>
  <si>
    <t>Доходы от продаж</t>
  </si>
  <si>
    <t xml:space="preserve">Переменные затраты </t>
  </si>
  <si>
    <t>Постоянные затраты</t>
  </si>
  <si>
    <r>
      <rPr>
        <b/>
        <sz val="12"/>
        <color theme="1"/>
        <rFont val="Arial"/>
        <family val="2"/>
        <charset val="204"/>
      </rPr>
      <t>коэффициент переменных затрат на 1 молд. лей</t>
    </r>
    <r>
      <rPr>
        <sz val="12"/>
        <color theme="1"/>
        <rFont val="Arial"/>
        <family val="2"/>
        <charset val="204"/>
      </rPr>
      <t xml:space="preserve"> </t>
    </r>
    <r>
      <rPr>
        <i/>
        <sz val="12"/>
        <color theme="1"/>
        <rFont val="Arial"/>
        <family val="2"/>
        <charset val="204"/>
      </rPr>
      <t>(стр.2 / стр.1)</t>
    </r>
  </si>
  <si>
    <t>Расходы на административный персонал</t>
  </si>
  <si>
    <t>Итого</t>
  </si>
  <si>
    <t>Процент собственного вклада</t>
  </si>
  <si>
    <t>Программа безвозмездной финансовой помощи предпринимателям, внедряемая в рамках Программы EU4MOLDOVA: КЛЮЧЕВЫЕ РЕГИОНЫ КАГУЛ и УНГЕНЫ</t>
  </si>
  <si>
    <t>№</t>
  </si>
  <si>
    <t>ежегодные затраты на оплату 
труда персонала</t>
  </si>
  <si>
    <t xml:space="preserve">
Всего 1 год
</t>
  </si>
  <si>
    <t>минимум 10%</t>
  </si>
  <si>
    <t>минимум  5%</t>
  </si>
  <si>
    <t>минимум 5%</t>
  </si>
  <si>
    <t>×</t>
  </si>
  <si>
    <t>отчисления на обязательное государственное социальное страхование (24%)</t>
  </si>
  <si>
    <t>ИТОГО  (стр.12 + стр.16 + стр.23 + стр.27)</t>
  </si>
  <si>
    <t>Всего затрат (стр. 8 + стр.11)</t>
  </si>
  <si>
    <t>взносы обязательного государственного социального страхования</t>
  </si>
  <si>
    <t>другие прямые затраты</t>
  </si>
  <si>
    <t>содержание и ремонт (за исключением капитализируемых затрат по ремонту) долгосрочных нематериальных и материальных активов, малоценных и быстроизнашивающихся предметов административного назначения</t>
  </si>
  <si>
    <t>Расходы на материалы, используемые в процессе продажи продукции/товаров (упаковка, этикетирование, хранение, обслуживание и др.)</t>
  </si>
  <si>
    <t xml:space="preserve">Расходы на транспортировку и отгрузку продукции/товаров </t>
  </si>
  <si>
    <t xml:space="preserve">телефон, Internet </t>
  </si>
  <si>
    <t xml:space="preserve">расходы по бракованной продукции и аннулированным производственным заказам </t>
  </si>
  <si>
    <t>Nr. rd.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</si>
  <si>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</si>
  <si>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</si>
  <si>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</si>
  <si>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</si>
  <si>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</si>
  <si>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</si>
  <si>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</si>
  <si>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</si>
  <si>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</si>
  <si>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</si>
  <si>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</si>
  <si>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</si>
  <si>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Себестоимость продаж</t>
  </si>
  <si>
    <t>Другие доходы от операционной деятельности</t>
  </si>
  <si>
    <t>Другие расходы от операционной деятельности</t>
  </si>
  <si>
    <r>
      <rPr>
        <b/>
        <sz val="10"/>
        <color theme="1"/>
        <rFont val="Arial"/>
        <family val="2"/>
        <charset val="204"/>
      </rPr>
      <t>Результат от операционной деятельности: прибыль (убыток)</t>
    </r>
    <r>
      <rPr>
        <sz val="10"/>
        <color theme="1"/>
        <rFont val="Arial"/>
        <family val="2"/>
        <charset val="204"/>
      </rPr>
      <t xml:space="preserve"> (стр. 3 + стр. 4 – стр. 5 – стр. 6 – стр. 7)</t>
    </r>
  </si>
  <si>
    <t xml:space="preserve">Результат от других видов деятельности: прибыль (убыток) </t>
  </si>
  <si>
    <r>
      <t xml:space="preserve">Прибыль (убыток) до налогообложения  </t>
    </r>
    <r>
      <rPr>
        <sz val="10"/>
        <color theme="1"/>
        <rFont val="Arial"/>
        <family val="2"/>
      </rPr>
      <t>(стр.8 + стр. 9)</t>
    </r>
  </si>
  <si>
    <r>
      <rPr>
        <b/>
        <sz val="10"/>
        <color theme="1"/>
        <rFont val="Arial"/>
        <family val="2"/>
        <charset val="204"/>
      </rPr>
      <t xml:space="preserve">Чистая прибыль (чистый убыток) отчетного периода </t>
    </r>
    <r>
      <rPr>
        <sz val="10"/>
        <color theme="1"/>
        <rFont val="Arial"/>
        <family val="2"/>
      </rPr>
      <t>(стр.10 - стр.11)</t>
    </r>
    <r>
      <rPr>
        <b/>
        <sz val="10"/>
        <color theme="1"/>
        <rFont val="Arial"/>
        <family val="2"/>
        <charset val="204"/>
      </rPr>
      <t xml:space="preserve">
</t>
    </r>
  </si>
  <si>
    <r>
      <rPr>
        <b/>
        <sz val="10"/>
        <color theme="1"/>
        <rFont val="Arial"/>
        <family val="2"/>
      </rPr>
      <t>Ч</t>
    </r>
    <r>
      <rPr>
        <b/>
        <sz val="10"/>
        <color theme="1"/>
        <rFont val="Arial"/>
        <family val="2"/>
        <charset val="204"/>
      </rPr>
      <t>истая прибыль (убыток)</t>
    </r>
    <r>
      <rPr>
        <sz val="10"/>
        <color theme="1"/>
        <rFont val="Arial"/>
        <family val="2"/>
        <charset val="204"/>
      </rPr>
      <t xml:space="preserve">  (стр. 1 – стр. 2)</t>
    </r>
  </si>
  <si>
    <t>Поступления от продаж</t>
  </si>
  <si>
    <t>Выплата процентов по займам</t>
  </si>
  <si>
    <t>Прочие поступления</t>
  </si>
  <si>
    <t xml:space="preserve">Прочие выплаты </t>
  </si>
  <si>
    <t>Итого чистое движение денежных средств от операционной деятельности (стр.1-стр.2+стр.3-стр.4-стр.5+стр.6-стр.7)</t>
  </si>
  <si>
    <t>Поступления от продажи долгосрочных активов</t>
  </si>
  <si>
    <t>Выплаты на приобретение долгосрочных активов</t>
  </si>
  <si>
    <t>Проценты полученные</t>
  </si>
  <si>
    <t>Дивиденды полученные</t>
  </si>
  <si>
    <t>Прочие поступления (выплаты)</t>
  </si>
  <si>
    <t>Поступления в виде кредитов и займов</t>
  </si>
  <si>
    <t>Выплаты дивидендов</t>
  </si>
  <si>
    <t>Поступления от операций с капиталом</t>
  </si>
  <si>
    <t xml:space="preserve">Прочие поступления (выплаты) - безвозмездная финансовая поддержка </t>
  </si>
  <si>
    <t>Положительные (отрицательные) курсовые валютные разницы</t>
  </si>
  <si>
    <t>Остаток денежных средств на начало отчетного периода</t>
  </si>
  <si>
    <t>Поступления от продажи продукции, товаров, работ и услуг</t>
  </si>
  <si>
    <t>5.     Оплата налога на прибыль</t>
  </si>
  <si>
    <t>Чистое движение денежных средств от инвестиционной деятельности (стр. 9  –стр.10  + стр.11 + стр.12  ± стр.13 )</t>
  </si>
  <si>
    <t xml:space="preserve">Денежные выплаты в счет погашения кредитов и займов </t>
  </si>
  <si>
    <r>
      <t xml:space="preserve">Остаток денежных средств на конец отчетного периода </t>
    </r>
    <r>
      <rPr>
        <sz val="12"/>
        <color theme="1"/>
        <rFont val="Times New Roman"/>
        <family val="1"/>
      </rPr>
      <t>(± стр.21 ± стр.22  + стр.23)</t>
    </r>
  </si>
  <si>
    <r>
      <rPr>
        <b/>
        <sz val="12"/>
        <color theme="1"/>
        <rFont val="Times New Roman"/>
        <family val="1"/>
      </rPr>
      <t xml:space="preserve">Чистое движение денежных средств от финансовой деятельности </t>
    </r>
    <r>
      <rPr>
        <sz val="12"/>
        <color theme="1"/>
        <rFont val="Times New Roman"/>
        <family val="1"/>
      </rPr>
      <t>(стр.15  – стр.16  – стр.17  + стр.18  ± стр.19 )</t>
    </r>
  </si>
  <si>
    <t>Всего чистое движение денежных средств(± стр. 8  ± стр.14  ± стр.20)</t>
  </si>
  <si>
    <t>Движение денежных средств от инвестиционной деятельности</t>
  </si>
  <si>
    <r>
      <t xml:space="preserve">Порог рентабельности </t>
    </r>
    <r>
      <rPr>
        <i/>
        <sz val="12"/>
        <color theme="1"/>
        <rFont val="Arial"/>
        <family val="2"/>
        <charset val="204"/>
      </rPr>
      <t>(стр.4 / (1‐ стр. 3))</t>
    </r>
  </si>
  <si>
    <r>
      <rPr>
        <b/>
        <sz val="12"/>
        <color rgb="FFFF0000"/>
        <rFont val="Arial"/>
        <family val="2"/>
      </rPr>
      <t>ПОРОГ РЕНТАБЕЛЬНОСТИ</t>
    </r>
    <r>
      <rPr>
        <sz val="12"/>
        <color rgb="FFFF0000"/>
        <rFont val="Arial"/>
        <family val="2"/>
        <charset val="204"/>
      </rPr>
      <t xml:space="preserve"> - ТОЧКА, С КОТОРОЙ ДЕЯТЕЛЬНОСТЬ НАЧИНАЕТ ПОЛУЧАТЬ ПРИБЫЛЬ</t>
    </r>
  </si>
  <si>
    <r>
      <t xml:space="preserve">Финансовые потребности, необходимые для реализации проекта/ источники                  </t>
    </r>
    <r>
      <rPr>
        <b/>
        <sz val="11"/>
        <color rgb="FFFF0000"/>
        <rFont val="Arial"/>
        <family val="2"/>
      </rPr>
      <t>EURO</t>
    </r>
  </si>
  <si>
    <t>Продукт /услуга N+1</t>
  </si>
  <si>
    <t xml:space="preserve">сопутствующие материалы </t>
  </si>
  <si>
    <t>сырье и материалы</t>
  </si>
  <si>
    <t>Расходы по подоходному налогу</t>
  </si>
  <si>
    <t>Денежные выплаты работникам, отчисления на государственное социальное страхование</t>
  </si>
  <si>
    <t>существующая компания/вновь созданнаяб, инновационные инициативы</t>
  </si>
  <si>
    <t>Укажите курс, который Вы применяете при подаче заявки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</si>
</sst>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1"/>
      <color rgb="FF003399"/>
      <name val="Arial"/>
      <family val="2"/>
      <charset val="204"/>
    </font>
    <font>
      <sz val="12"/>
      <name val="Arial Narrow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rgb="FF004494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  <charset val="204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2" fillId="0" borderId="2" xfId="0" applyFont="1" applyBorder="1"/>
    <xf numFmtId="0" fontId="3" fillId="5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9" borderId="2" xfId="0" applyFont="1" applyFill="1" applyBorder="1" applyAlignment="1">
      <alignment vertical="center" wrapText="1"/>
    </xf>
    <xf numFmtId="3" fontId="8" fillId="0" borderId="2" xfId="0" applyNumberFormat="1" applyFont="1" applyBorder="1"/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2" xfId="0" applyFont="1" applyBorder="1"/>
    <xf numFmtId="0" fontId="5" fillId="7" borderId="2" xfId="0" applyFont="1" applyFill="1" applyBorder="1"/>
    <xf numFmtId="0" fontId="10" fillId="0" borderId="2" xfId="0" applyFont="1" applyBorder="1" applyAlignment="1">
      <alignment vertical="center"/>
    </xf>
    <xf numFmtId="0" fontId="10" fillId="8" borderId="2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justify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13" fillId="10" borderId="2" xfId="0" applyFont="1" applyFill="1" applyBorder="1"/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/>
    </xf>
    <xf numFmtId="0" fontId="5" fillId="5" borderId="2" xfId="0" applyFont="1" applyFill="1" applyBorder="1"/>
    <xf numFmtId="0" fontId="16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11" borderId="2" xfId="0" applyFont="1" applyFill="1" applyBorder="1" applyAlignment="1">
      <alignment horizontal="center" vertical="center" wrapText="1"/>
    </xf>
    <xf numFmtId="0" fontId="23" fillId="0" borderId="0" xfId="0" applyFont="1"/>
    <xf numFmtId="9" fontId="0" fillId="0" borderId="0" xfId="1" applyFont="1"/>
    <xf numFmtId="0" fontId="0" fillId="12" borderId="4" xfId="0" applyFill="1" applyBorder="1"/>
    <xf numFmtId="3" fontId="10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/>
    </xf>
    <xf numFmtId="0" fontId="15" fillId="5" borderId="2" xfId="0" applyFont="1" applyFill="1" applyBorder="1"/>
    <xf numFmtId="0" fontId="10" fillId="8" borderId="2" xfId="0" applyFont="1" applyFill="1" applyBorder="1"/>
    <xf numFmtId="0" fontId="27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vertical="center" wrapText="1"/>
    </xf>
    <xf numFmtId="0" fontId="10" fillId="2" borderId="2" xfId="0" applyFont="1" applyFill="1" applyBorder="1"/>
    <xf numFmtId="0" fontId="10" fillId="2" borderId="2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 indent="1"/>
    </xf>
    <xf numFmtId="0" fontId="33" fillId="10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 indent="2"/>
    </xf>
    <xf numFmtId="0" fontId="35" fillId="0" borderId="2" xfId="0" applyFont="1" applyBorder="1" applyAlignment="1">
      <alignment horizontal="center" vertical="center"/>
    </xf>
    <xf numFmtId="0" fontId="36" fillId="5" borderId="2" xfId="0" applyFont="1" applyFill="1" applyBorder="1" applyAlignment="1">
      <alignment horizontal="left" vertical="center" wrapText="1" indent="2"/>
    </xf>
    <xf numFmtId="0" fontId="36" fillId="0" borderId="2" xfId="0" applyFont="1" applyBorder="1" applyAlignment="1">
      <alignment horizontal="left" vertical="center" wrapText="1" indent="2"/>
    </xf>
    <xf numFmtId="0" fontId="13" fillId="10" borderId="1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8" fillId="11" borderId="2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6" fillId="5" borderId="5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/>
    </xf>
    <xf numFmtId="0" fontId="17" fillId="10" borderId="2" xfId="0" applyFont="1" applyFill="1" applyBorder="1" applyAlignment="1"/>
    <xf numFmtId="0" fontId="14" fillId="10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2" xfId="0" applyFont="1" applyFill="1" applyBorder="1" applyAlignment="1"/>
    <xf numFmtId="0" fontId="1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1690688</xdr:colOff>
      <xdr:row>0</xdr:row>
      <xdr:rowOff>0</xdr:rowOff>
    </xdr:from>
    <xdr:to>
      <xdr:col>4</xdr:col>
      <xdr:colOff>620827</xdr:colOff>
      <xdr:row>0</xdr:row>
      <xdr:rowOff>755689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C1AAF8-BFAE-4C9F-B10F-04A3866F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0"/>
          <a:ext cx="6402728" cy="75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13</xdr:col>
      <xdr:colOff>384516</xdr:colOff>
      <xdr:row>0</xdr:row>
      <xdr:rowOff>755689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D243F-EB4C-4D20-8955-AFD63D97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0"/>
          <a:ext cx="6509091" cy="755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150812</xdr:colOff>
      <xdr:row>0</xdr:row>
      <xdr:rowOff>0</xdr:rowOff>
    </xdr:from>
    <xdr:to>
      <xdr:col>13</xdr:col>
      <xdr:colOff>530944</xdr:colOff>
      <xdr:row>0</xdr:row>
      <xdr:rowOff>749339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C94B-84C2-42F9-8C52-B2A4C341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9875" y="0"/>
          <a:ext cx="6452319" cy="749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3247159</xdr:colOff>
      <xdr:row>0</xdr:row>
      <xdr:rowOff>0</xdr:rowOff>
    </xdr:from>
    <xdr:to>
      <xdr:col>12</xdr:col>
      <xdr:colOff>470586</xdr:colOff>
      <xdr:row>0</xdr:row>
      <xdr:rowOff>749339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1ACCCB-2201-47ED-9E9B-CAA424EA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568" y="0"/>
          <a:ext cx="6358101" cy="7493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3429000</xdr:colOff>
      <xdr:row>0</xdr:row>
      <xdr:rowOff>27214</xdr:rowOff>
    </xdr:from>
    <xdr:to>
      <xdr:col>12</xdr:col>
      <xdr:colOff>119630</xdr:colOff>
      <xdr:row>0</xdr:row>
      <xdr:rowOff>776553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B5F47-BE2C-49C4-B47E-37C437B8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7214"/>
          <a:ext cx="6385720" cy="7493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789215</xdr:colOff>
      <xdr:row>0</xdr:row>
      <xdr:rowOff>0</xdr:rowOff>
    </xdr:from>
    <xdr:to>
      <xdr:col>5</xdr:col>
      <xdr:colOff>425194</xdr:colOff>
      <xdr:row>1</xdr:row>
      <xdr:rowOff>62178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2E127-E862-4E3F-9368-41F14C93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8" y="0"/>
          <a:ext cx="6446354" cy="749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uslan\Anexa2%20Model%20financiar_Program%20granturi%20business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esități financiare"/>
      <sheetName val="Venituri"/>
      <sheetName val="Cheltuieli"/>
      <sheetName val="Profit și pierderi"/>
      <sheetName val="Fluxul de numerar"/>
      <sheetName val="PR"/>
    </sheetNames>
    <sheetDataSet>
      <sheetData sheetId="0"/>
      <sheetData sheetId="1"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</sheetData>
      <sheetData sheetId="2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="140" zoomScaleNormal="140" workbookViewId="0">
      <selection activeCell="F13" sqref="F13"/>
    </sheetView>
  </sheetViews>
  <sheetFormatPr defaultRowHeight="15" x14ac:dyDescent="0.25"/>
  <cols>
    <col min="1" max="1" width="2.85546875" customWidth="1"/>
    <col min="2" max="2" width="59.5703125" customWidth="1"/>
    <col min="3" max="3" width="26.140625" customWidth="1"/>
    <col min="4" max="4" width="26.28515625" customWidth="1"/>
    <col min="5" max="5" width="21.28515625" customWidth="1"/>
    <col min="6" max="6" width="21" customWidth="1"/>
    <col min="7" max="7" width="9.140625" style="8"/>
  </cols>
  <sheetData>
    <row r="1" spans="2:7" ht="60.95" customHeight="1" x14ac:dyDescent="0.25">
      <c r="B1" s="106"/>
      <c r="C1" s="106"/>
      <c r="D1" s="106"/>
      <c r="E1" s="106"/>
      <c r="F1" s="106"/>
    </row>
    <row r="2" spans="2:7" ht="46.5" customHeight="1" x14ac:dyDescent="0.25">
      <c r="B2" s="103" t="s">
        <v>77</v>
      </c>
      <c r="C2" s="104"/>
      <c r="D2" s="104"/>
      <c r="E2" s="104"/>
      <c r="F2" s="104"/>
    </row>
    <row r="3" spans="2:7" x14ac:dyDescent="0.25">
      <c r="B3" s="66" t="s">
        <v>142</v>
      </c>
      <c r="E3" s="70"/>
      <c r="F3" s="105" t="s">
        <v>149</v>
      </c>
      <c r="G3" s="105"/>
    </row>
    <row r="4" spans="2:7" x14ac:dyDescent="0.25">
      <c r="F4" s="105"/>
      <c r="G4" s="105"/>
    </row>
    <row r="5" spans="2:7" ht="27" customHeight="1" x14ac:dyDescent="0.25">
      <c r="B5" s="37" t="s">
        <v>5</v>
      </c>
      <c r="C5" s="37" t="s">
        <v>6</v>
      </c>
      <c r="D5" s="37" t="s">
        <v>9</v>
      </c>
      <c r="E5" s="37" t="s">
        <v>7</v>
      </c>
      <c r="F5" s="37" t="s">
        <v>8</v>
      </c>
      <c r="G5" s="7"/>
    </row>
    <row r="6" spans="2:7" x14ac:dyDescent="0.25">
      <c r="B6" s="5"/>
      <c r="C6" s="71"/>
      <c r="D6" s="71"/>
      <c r="E6" s="71"/>
      <c r="F6" s="71">
        <f>C6+D6+E6</f>
        <v>0</v>
      </c>
    </row>
    <row r="7" spans="2:7" x14ac:dyDescent="0.25">
      <c r="B7" s="5"/>
      <c r="C7" s="71"/>
      <c r="D7" s="71"/>
      <c r="E7" s="71"/>
      <c r="F7" s="71">
        <f t="shared" ref="F7:F10" si="0">C7+D7+E7</f>
        <v>0</v>
      </c>
    </row>
    <row r="8" spans="2:7" x14ac:dyDescent="0.25">
      <c r="B8" s="5"/>
      <c r="C8" s="71"/>
      <c r="D8" s="71"/>
      <c r="E8" s="71"/>
      <c r="F8" s="71">
        <f t="shared" si="0"/>
        <v>0</v>
      </c>
    </row>
    <row r="9" spans="2:7" x14ac:dyDescent="0.25">
      <c r="B9" s="5"/>
      <c r="C9" s="71"/>
      <c r="D9" s="71"/>
      <c r="E9" s="71"/>
      <c r="F9" s="71">
        <f t="shared" si="0"/>
        <v>0</v>
      </c>
    </row>
    <row r="10" spans="2:7" x14ac:dyDescent="0.25">
      <c r="B10" s="5"/>
      <c r="C10" s="71"/>
      <c r="D10" s="71"/>
      <c r="E10" s="71"/>
      <c r="F10" s="71">
        <f t="shared" si="0"/>
        <v>0</v>
      </c>
    </row>
    <row r="11" spans="2:7" x14ac:dyDescent="0.25">
      <c r="B11" s="6" t="s">
        <v>10</v>
      </c>
      <c r="C11" s="71">
        <f>SUM(C6:C10)</f>
        <v>0</v>
      </c>
      <c r="D11" s="71">
        <f t="shared" ref="D11:F11" si="1">SUM(D6:D10)</f>
        <v>0</v>
      </c>
      <c r="E11" s="71">
        <f t="shared" si="1"/>
        <v>0</v>
      </c>
      <c r="F11" s="71">
        <f t="shared" si="1"/>
        <v>0</v>
      </c>
    </row>
    <row r="13" spans="2:7" x14ac:dyDescent="0.25">
      <c r="B13" s="68" t="s">
        <v>76</v>
      </c>
      <c r="D13" s="69" t="e">
        <f>D11/(C11+D11)</f>
        <v>#DIV/0!</v>
      </c>
    </row>
    <row r="15" spans="2:7" ht="38.25" customHeight="1" x14ac:dyDescent="0.25">
      <c r="B15" s="39" t="s">
        <v>4</v>
      </c>
      <c r="C15" s="67" t="s">
        <v>13</v>
      </c>
      <c r="D15" s="40" t="s">
        <v>14</v>
      </c>
    </row>
    <row r="16" spans="2:7" x14ac:dyDescent="0.25">
      <c r="B16" s="102" t="s">
        <v>11</v>
      </c>
      <c r="C16" s="72" t="s">
        <v>1</v>
      </c>
      <c r="D16" s="72" t="s">
        <v>81</v>
      </c>
    </row>
    <row r="17" spans="2:4" ht="30" customHeight="1" x14ac:dyDescent="0.25">
      <c r="B17" s="102" t="s">
        <v>148</v>
      </c>
      <c r="C17" s="72" t="s">
        <v>2</v>
      </c>
      <c r="D17" s="72" t="s">
        <v>82</v>
      </c>
    </row>
    <row r="18" spans="2:4" x14ac:dyDescent="0.25">
      <c r="B18" s="102" t="s">
        <v>12</v>
      </c>
      <c r="C18" s="72" t="s">
        <v>3</v>
      </c>
      <c r="D18" s="72" t="s">
        <v>83</v>
      </c>
    </row>
  </sheetData>
  <mergeCells count="3">
    <mergeCell ref="B2:F2"/>
    <mergeCell ref="F3:G4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2"/>
  <sheetViews>
    <sheetView zoomScale="130" zoomScaleNormal="130" workbookViewId="0"/>
  </sheetViews>
  <sheetFormatPr defaultRowHeight="15" x14ac:dyDescent="0.25"/>
  <cols>
    <col min="1" max="1" width="3" customWidth="1"/>
    <col min="2" max="2" width="5.85546875" customWidth="1"/>
    <col min="3" max="3" width="32.5703125" customWidth="1"/>
    <col min="4" max="4" width="10.5703125" customWidth="1"/>
  </cols>
  <sheetData>
    <row r="1" spans="2:18" ht="62.45" customHeight="1" x14ac:dyDescent="0.2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18" ht="21" customHeight="1" x14ac:dyDescent="0.25">
      <c r="B2" s="110" t="s">
        <v>77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x14ac:dyDescent="0.25">
      <c r="B3" s="47"/>
      <c r="C3" s="53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2:18" ht="16.5" customHeight="1" x14ac:dyDescent="0.25">
      <c r="B4" s="122" t="s">
        <v>78</v>
      </c>
      <c r="C4" s="123" t="s">
        <v>16</v>
      </c>
      <c r="D4" s="120" t="s">
        <v>63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19" t="s">
        <v>80</v>
      </c>
      <c r="Q4" s="119" t="s">
        <v>24</v>
      </c>
      <c r="R4" s="119" t="s">
        <v>25</v>
      </c>
    </row>
    <row r="5" spans="2:18" ht="16.5" customHeight="1" x14ac:dyDescent="0.25">
      <c r="B5" s="122"/>
      <c r="C5" s="123"/>
      <c r="D5" s="41">
        <v>1</v>
      </c>
      <c r="E5" s="41">
        <v>2</v>
      </c>
      <c r="F5" s="41">
        <v>3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2">
        <v>12</v>
      </c>
      <c r="P5" s="119"/>
      <c r="Q5" s="119"/>
      <c r="R5" s="119"/>
    </row>
    <row r="6" spans="2:18" ht="16.5" customHeight="1" x14ac:dyDescent="0.25">
      <c r="B6" s="48">
        <v>1</v>
      </c>
      <c r="C6" s="49" t="s">
        <v>17</v>
      </c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18" ht="16.5" customHeight="1" x14ac:dyDescent="0.25">
      <c r="B7" s="48"/>
      <c r="C7" s="50" t="s">
        <v>18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P7" s="75">
        <f>SUM(D7:O7)</f>
        <v>0</v>
      </c>
      <c r="Q7" s="75"/>
      <c r="R7" s="75"/>
    </row>
    <row r="8" spans="2:18" ht="16.5" customHeight="1" x14ac:dyDescent="0.25">
      <c r="B8" s="48"/>
      <c r="C8" s="50" t="s">
        <v>19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  <c r="P8" s="75"/>
      <c r="Q8" s="75"/>
      <c r="R8" s="75"/>
    </row>
    <row r="9" spans="2:18" ht="16.5" customHeight="1" x14ac:dyDescent="0.25">
      <c r="B9" s="48"/>
      <c r="C9" s="50" t="s">
        <v>20</v>
      </c>
      <c r="D9" s="73">
        <f>D7*D8</f>
        <v>0</v>
      </c>
      <c r="E9" s="73">
        <f t="shared" ref="E9:O9" si="0">E7*E8</f>
        <v>0</v>
      </c>
      <c r="F9" s="73">
        <f t="shared" si="0"/>
        <v>0</v>
      </c>
      <c r="G9" s="73">
        <f t="shared" si="0"/>
        <v>0</v>
      </c>
      <c r="H9" s="73">
        <f t="shared" si="0"/>
        <v>0</v>
      </c>
      <c r="I9" s="73">
        <f t="shared" si="0"/>
        <v>0</v>
      </c>
      <c r="J9" s="73">
        <f t="shared" si="0"/>
        <v>0</v>
      </c>
      <c r="K9" s="73">
        <f t="shared" si="0"/>
        <v>0</v>
      </c>
      <c r="L9" s="73">
        <f t="shared" si="0"/>
        <v>0</v>
      </c>
      <c r="M9" s="73">
        <f t="shared" si="0"/>
        <v>0</v>
      </c>
      <c r="N9" s="73">
        <f t="shared" si="0"/>
        <v>0</v>
      </c>
      <c r="O9" s="73">
        <f t="shared" si="0"/>
        <v>0</v>
      </c>
      <c r="P9" s="75">
        <f t="shared" ref="P9:P21" si="1">SUM(D9:O9)</f>
        <v>0</v>
      </c>
      <c r="Q9" s="75">
        <f>Q7*Q8</f>
        <v>0</v>
      </c>
      <c r="R9" s="75">
        <f t="shared" ref="R9" si="2">R7*R8</f>
        <v>0</v>
      </c>
    </row>
    <row r="10" spans="2:18" ht="16.5" customHeight="1" x14ac:dyDescent="0.25">
      <c r="B10" s="48">
        <v>2</v>
      </c>
      <c r="C10" s="49" t="s">
        <v>21</v>
      </c>
      <c r="D10" s="116" t="s">
        <v>0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8"/>
    </row>
    <row r="11" spans="2:18" ht="16.5" customHeight="1" x14ac:dyDescent="0.25">
      <c r="B11" s="48"/>
      <c r="C11" s="50" t="s">
        <v>18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  <c r="P11" s="75">
        <f t="shared" si="1"/>
        <v>0</v>
      </c>
      <c r="Q11" s="75"/>
      <c r="R11" s="75"/>
    </row>
    <row r="12" spans="2:18" x14ac:dyDescent="0.25">
      <c r="B12" s="51"/>
      <c r="C12" s="50" t="s">
        <v>19</v>
      </c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5"/>
      <c r="Q12" s="77"/>
      <c r="R12" s="77"/>
    </row>
    <row r="13" spans="2:18" x14ac:dyDescent="0.25">
      <c r="B13" s="51"/>
      <c r="C13" s="50" t="s">
        <v>20</v>
      </c>
      <c r="D13" s="74">
        <f>D11*D12</f>
        <v>0</v>
      </c>
      <c r="E13" s="74">
        <f t="shared" ref="E13:O13" si="3">E11*E12</f>
        <v>0</v>
      </c>
      <c r="F13" s="74">
        <f t="shared" si="3"/>
        <v>0</v>
      </c>
      <c r="G13" s="74">
        <f t="shared" si="3"/>
        <v>0</v>
      </c>
      <c r="H13" s="74">
        <f t="shared" si="3"/>
        <v>0</v>
      </c>
      <c r="I13" s="74">
        <f t="shared" si="3"/>
        <v>0</v>
      </c>
      <c r="J13" s="74">
        <f t="shared" si="3"/>
        <v>0</v>
      </c>
      <c r="K13" s="74">
        <f t="shared" si="3"/>
        <v>0</v>
      </c>
      <c r="L13" s="74">
        <f t="shared" si="3"/>
        <v>0</v>
      </c>
      <c r="M13" s="74">
        <f t="shared" si="3"/>
        <v>0</v>
      </c>
      <c r="N13" s="74">
        <f t="shared" si="3"/>
        <v>0</v>
      </c>
      <c r="O13" s="74">
        <f t="shared" si="3"/>
        <v>0</v>
      </c>
      <c r="P13" s="75">
        <f t="shared" si="1"/>
        <v>0</v>
      </c>
      <c r="Q13" s="74">
        <f>Q11*Q12</f>
        <v>0</v>
      </c>
      <c r="R13" s="74">
        <f t="shared" ref="R13" si="4">R11*R12</f>
        <v>0</v>
      </c>
    </row>
    <row r="14" spans="2:18" x14ac:dyDescent="0.25">
      <c r="B14" s="51">
        <v>3</v>
      </c>
      <c r="C14" s="49" t="s">
        <v>22</v>
      </c>
      <c r="D14" s="107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/>
    </row>
    <row r="15" spans="2:18" x14ac:dyDescent="0.25">
      <c r="B15" s="51"/>
      <c r="C15" s="50" t="s">
        <v>18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>
        <f t="shared" si="1"/>
        <v>0</v>
      </c>
      <c r="Q15" s="74"/>
      <c r="R15" s="74"/>
    </row>
    <row r="16" spans="2:18" x14ac:dyDescent="0.25">
      <c r="B16" s="51"/>
      <c r="C16" s="50" t="s">
        <v>19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  <c r="Q16" s="74"/>
      <c r="R16" s="74"/>
    </row>
    <row r="17" spans="2:18" x14ac:dyDescent="0.25">
      <c r="B17" s="51"/>
      <c r="C17" s="50" t="s">
        <v>20</v>
      </c>
      <c r="D17" s="74">
        <f>D15*D16</f>
        <v>0</v>
      </c>
      <c r="E17" s="74">
        <f t="shared" ref="E17:O17" si="5">E15*E16</f>
        <v>0</v>
      </c>
      <c r="F17" s="74">
        <f t="shared" si="5"/>
        <v>0</v>
      </c>
      <c r="G17" s="74">
        <f t="shared" si="5"/>
        <v>0</v>
      </c>
      <c r="H17" s="74">
        <f t="shared" si="5"/>
        <v>0</v>
      </c>
      <c r="I17" s="74">
        <f t="shared" si="5"/>
        <v>0</v>
      </c>
      <c r="J17" s="74">
        <f t="shared" si="5"/>
        <v>0</v>
      </c>
      <c r="K17" s="74">
        <f t="shared" si="5"/>
        <v>0</v>
      </c>
      <c r="L17" s="74">
        <f t="shared" si="5"/>
        <v>0</v>
      </c>
      <c r="M17" s="74">
        <f t="shared" si="5"/>
        <v>0</v>
      </c>
      <c r="N17" s="74">
        <f t="shared" si="5"/>
        <v>0</v>
      </c>
      <c r="O17" s="74">
        <f t="shared" si="5"/>
        <v>0</v>
      </c>
      <c r="P17" s="75">
        <f t="shared" si="1"/>
        <v>0</v>
      </c>
      <c r="Q17" s="74"/>
      <c r="R17" s="74"/>
    </row>
    <row r="18" spans="2:18" x14ac:dyDescent="0.25">
      <c r="B18" s="51">
        <v>4</v>
      </c>
      <c r="C18" s="49" t="s">
        <v>143</v>
      </c>
      <c r="D18" s="107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/>
    </row>
    <row r="19" spans="2:18" x14ac:dyDescent="0.25">
      <c r="B19" s="51"/>
      <c r="C19" s="50" t="s">
        <v>18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>
        <f t="shared" si="1"/>
        <v>0</v>
      </c>
      <c r="Q19" s="74"/>
      <c r="R19" s="74"/>
    </row>
    <row r="20" spans="2:18" x14ac:dyDescent="0.25">
      <c r="B20" s="51"/>
      <c r="C20" s="50" t="s">
        <v>19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5"/>
      <c r="Q20" s="74"/>
      <c r="R20" s="74"/>
    </row>
    <row r="21" spans="2:18" x14ac:dyDescent="0.25">
      <c r="B21" s="51"/>
      <c r="C21" s="50" t="s">
        <v>20</v>
      </c>
      <c r="D21" s="74">
        <f>D19*D20</f>
        <v>0</v>
      </c>
      <c r="E21" s="74">
        <f t="shared" ref="E21:O21" si="6">E19*E20</f>
        <v>0</v>
      </c>
      <c r="F21" s="74">
        <f t="shared" si="6"/>
        <v>0</v>
      </c>
      <c r="G21" s="74">
        <f t="shared" si="6"/>
        <v>0</v>
      </c>
      <c r="H21" s="74">
        <f t="shared" si="6"/>
        <v>0</v>
      </c>
      <c r="I21" s="74">
        <f t="shared" si="6"/>
        <v>0</v>
      </c>
      <c r="J21" s="74">
        <f t="shared" si="6"/>
        <v>0</v>
      </c>
      <c r="K21" s="74">
        <f t="shared" si="6"/>
        <v>0</v>
      </c>
      <c r="L21" s="74">
        <f t="shared" si="6"/>
        <v>0</v>
      </c>
      <c r="M21" s="74">
        <f t="shared" si="6"/>
        <v>0</v>
      </c>
      <c r="N21" s="74">
        <f t="shared" si="6"/>
        <v>0</v>
      </c>
      <c r="O21" s="74">
        <f t="shared" si="6"/>
        <v>0</v>
      </c>
      <c r="P21" s="75">
        <f t="shared" si="1"/>
        <v>0</v>
      </c>
      <c r="Q21" s="74"/>
      <c r="R21" s="74"/>
    </row>
    <row r="22" spans="2:18" x14ac:dyDescent="0.25">
      <c r="B22" s="111" t="s">
        <v>23</v>
      </c>
      <c r="C22" s="112"/>
      <c r="D22" s="78">
        <f>D9+D13+D17+D21</f>
        <v>0</v>
      </c>
      <c r="E22" s="78">
        <f t="shared" ref="E22:R22" si="7">E9+E13+E17+E21</f>
        <v>0</v>
      </c>
      <c r="F22" s="78">
        <f t="shared" si="7"/>
        <v>0</v>
      </c>
      <c r="G22" s="78">
        <f t="shared" si="7"/>
        <v>0</v>
      </c>
      <c r="H22" s="78">
        <f t="shared" si="7"/>
        <v>0</v>
      </c>
      <c r="I22" s="78">
        <f t="shared" si="7"/>
        <v>0</v>
      </c>
      <c r="J22" s="78">
        <f t="shared" si="7"/>
        <v>0</v>
      </c>
      <c r="K22" s="78">
        <f t="shared" si="7"/>
        <v>0</v>
      </c>
      <c r="L22" s="78">
        <f t="shared" si="7"/>
        <v>0</v>
      </c>
      <c r="M22" s="78">
        <f t="shared" si="7"/>
        <v>0</v>
      </c>
      <c r="N22" s="78">
        <f t="shared" si="7"/>
        <v>0</v>
      </c>
      <c r="O22" s="78">
        <f t="shared" si="7"/>
        <v>0</v>
      </c>
      <c r="P22" s="78">
        <f t="shared" si="7"/>
        <v>0</v>
      </c>
      <c r="Q22" s="78">
        <f t="shared" si="7"/>
        <v>0</v>
      </c>
      <c r="R22" s="78">
        <f t="shared" si="7"/>
        <v>0</v>
      </c>
    </row>
  </sheetData>
  <mergeCells count="13">
    <mergeCell ref="D18:R18"/>
    <mergeCell ref="B2:R2"/>
    <mergeCell ref="B22:C22"/>
    <mergeCell ref="B1:R1"/>
    <mergeCell ref="D6:R6"/>
    <mergeCell ref="D10:R10"/>
    <mergeCell ref="D14:R14"/>
    <mergeCell ref="R4:R5"/>
    <mergeCell ref="D4:O4"/>
    <mergeCell ref="B4:B5"/>
    <mergeCell ref="C4:C5"/>
    <mergeCell ref="P4:P5"/>
    <mergeCell ref="Q4:Q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53"/>
  <sheetViews>
    <sheetView zoomScale="120" zoomScaleNormal="120" workbookViewId="0"/>
  </sheetViews>
  <sheetFormatPr defaultRowHeight="15" x14ac:dyDescent="0.25"/>
  <cols>
    <col min="1" max="1" width="3.140625" customWidth="1"/>
    <col min="2" max="2" width="46" customWidth="1"/>
    <col min="3" max="3" width="9.85546875" customWidth="1"/>
    <col min="10" max="10" width="8.5703125" customWidth="1"/>
  </cols>
  <sheetData>
    <row r="1" spans="2:18" ht="61.5" customHeight="1" x14ac:dyDescent="0.2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18" ht="23.25" customHeight="1" x14ac:dyDescent="0.25">
      <c r="B2" s="110" t="s">
        <v>77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x14ac:dyDescent="0.25">
      <c r="B3" s="53" t="s">
        <v>26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8"/>
      <c r="N3" s="18"/>
      <c r="O3" s="18"/>
      <c r="P3" s="18"/>
      <c r="Q3" s="18"/>
      <c r="R3" s="18"/>
    </row>
    <row r="4" spans="2:18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8"/>
      <c r="N4" s="18"/>
      <c r="O4" s="18"/>
      <c r="P4" s="18"/>
      <c r="Q4" s="18"/>
      <c r="R4" s="18"/>
    </row>
    <row r="5" spans="2:18" ht="15" customHeight="1" x14ac:dyDescent="0.25">
      <c r="B5" s="136"/>
      <c r="C5" s="136"/>
      <c r="D5" s="135" t="s">
        <v>63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 t="s">
        <v>51</v>
      </c>
      <c r="Q5" s="135" t="s">
        <v>52</v>
      </c>
      <c r="R5" s="135" t="s">
        <v>53</v>
      </c>
    </row>
    <row r="6" spans="2:18" ht="15" customHeight="1" x14ac:dyDescent="0.25">
      <c r="B6" s="136"/>
      <c r="C6" s="136"/>
      <c r="D6" s="36">
        <f>'Поток движения денежных средств'!D6</f>
        <v>1</v>
      </c>
      <c r="E6" s="36">
        <f>'Поток движения денежных средств'!E6</f>
        <v>2</v>
      </c>
      <c r="F6" s="36">
        <f>'Поток движения денежных средств'!F6</f>
        <v>3</v>
      </c>
      <c r="G6" s="36">
        <f>'Поток движения денежных средств'!G6</f>
        <v>4</v>
      </c>
      <c r="H6" s="36">
        <f>'Поток движения денежных средств'!H6</f>
        <v>5</v>
      </c>
      <c r="I6" s="36">
        <f>'Поток движения денежных средств'!I6</f>
        <v>6</v>
      </c>
      <c r="J6" s="36">
        <f>'Поток движения денежных средств'!J6</f>
        <v>7</v>
      </c>
      <c r="K6" s="36">
        <f>'Поток движения денежных средств'!K6</f>
        <v>8</v>
      </c>
      <c r="L6" s="36">
        <f>'Поток движения денежных средств'!L6</f>
        <v>9</v>
      </c>
      <c r="M6" s="36">
        <f>'Поток движения денежных средств'!M6</f>
        <v>10</v>
      </c>
      <c r="N6" s="36">
        <f>'Поток движения денежных средств'!N6</f>
        <v>11</v>
      </c>
      <c r="O6" s="36">
        <f>'Поток движения денежных средств'!O6</f>
        <v>12</v>
      </c>
      <c r="P6" s="135"/>
      <c r="Q6" s="135"/>
      <c r="R6" s="135"/>
    </row>
    <row r="7" spans="2:18" x14ac:dyDescent="0.25">
      <c r="B7" s="21" t="s">
        <v>31</v>
      </c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6"/>
    </row>
    <row r="8" spans="2:18" x14ac:dyDescent="0.25">
      <c r="B8" s="24" t="s">
        <v>145</v>
      </c>
      <c r="C8" s="25">
        <v>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2:18" x14ac:dyDescent="0.25">
      <c r="B9" s="24" t="s">
        <v>144</v>
      </c>
      <c r="C9" s="25">
        <v>2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18" x14ac:dyDescent="0.25">
      <c r="B10" s="24" t="s">
        <v>27</v>
      </c>
      <c r="C10" s="25">
        <v>3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2:18" x14ac:dyDescent="0.25">
      <c r="B11" s="24" t="s">
        <v>28</v>
      </c>
      <c r="C11" s="25">
        <v>4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18" x14ac:dyDescent="0.25">
      <c r="B12" s="24" t="s">
        <v>29</v>
      </c>
      <c r="C12" s="25">
        <v>5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2:18" ht="25.5" x14ac:dyDescent="0.25">
      <c r="B13" s="24" t="s">
        <v>88</v>
      </c>
      <c r="C13" s="25">
        <v>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2:18" x14ac:dyDescent="0.25">
      <c r="B14" s="24" t="s">
        <v>89</v>
      </c>
      <c r="C14" s="25">
        <v>7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2:18" x14ac:dyDescent="0.25">
      <c r="B15" s="26" t="s">
        <v>32</v>
      </c>
      <c r="C15" s="27">
        <v>8</v>
      </c>
      <c r="D15" s="20">
        <f>D8+D9+D10+D11+D12+D13+D14</f>
        <v>0</v>
      </c>
      <c r="E15" s="20">
        <f t="shared" ref="E15:R15" si="0">E8+E9+E10+E11+E12+E13+E14</f>
        <v>0</v>
      </c>
      <c r="F15" s="20">
        <f t="shared" si="0"/>
        <v>0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0</v>
      </c>
      <c r="L15" s="20">
        <f t="shared" si="0"/>
        <v>0</v>
      </c>
      <c r="M15" s="20">
        <f t="shared" si="0"/>
        <v>0</v>
      </c>
      <c r="N15" s="20">
        <f t="shared" si="0"/>
        <v>0</v>
      </c>
      <c r="O15" s="20">
        <f t="shared" si="0"/>
        <v>0</v>
      </c>
      <c r="P15" s="20">
        <f t="shared" si="0"/>
        <v>0</v>
      </c>
      <c r="Q15" s="20">
        <f t="shared" si="0"/>
        <v>0</v>
      </c>
      <c r="R15" s="20">
        <f t="shared" si="0"/>
        <v>0</v>
      </c>
    </row>
    <row r="16" spans="2:18" x14ac:dyDescent="0.25">
      <c r="B16" s="21" t="s">
        <v>35</v>
      </c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6"/>
    </row>
    <row r="17" spans="2:18" x14ac:dyDescent="0.25">
      <c r="B17" s="24" t="s">
        <v>30</v>
      </c>
      <c r="C17" s="25">
        <v>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2:18" ht="63.75" x14ac:dyDescent="0.25">
      <c r="B18" s="24" t="s">
        <v>90</v>
      </c>
      <c r="C18" s="25">
        <v>10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2:18" x14ac:dyDescent="0.25">
      <c r="B19" s="28" t="s">
        <v>36</v>
      </c>
      <c r="C19" s="29">
        <v>11</v>
      </c>
      <c r="D19" s="20">
        <f>D17+D18</f>
        <v>0</v>
      </c>
      <c r="E19" s="20">
        <f t="shared" ref="E19:R19" si="1">E17+E18</f>
        <v>0</v>
      </c>
      <c r="F19" s="20">
        <f t="shared" si="1"/>
        <v>0</v>
      </c>
      <c r="G19" s="20">
        <f t="shared" si="1"/>
        <v>0</v>
      </c>
      <c r="H19" s="20">
        <f t="shared" si="1"/>
        <v>0</v>
      </c>
      <c r="I19" s="20">
        <f t="shared" si="1"/>
        <v>0</v>
      </c>
      <c r="J19" s="20">
        <f t="shared" si="1"/>
        <v>0</v>
      </c>
      <c r="K19" s="20">
        <f t="shared" si="1"/>
        <v>0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0">
        <f t="shared" si="1"/>
        <v>0</v>
      </c>
      <c r="R19" s="20">
        <f t="shared" si="1"/>
        <v>0</v>
      </c>
    </row>
    <row r="20" spans="2:18" x14ac:dyDescent="0.25">
      <c r="B20" s="30" t="s">
        <v>87</v>
      </c>
      <c r="C20" s="23">
        <v>12</v>
      </c>
      <c r="D20" s="79">
        <f>D15+D19</f>
        <v>0</v>
      </c>
      <c r="E20" s="79">
        <f t="shared" ref="E20:R20" si="2">E15+E19</f>
        <v>0</v>
      </c>
      <c r="F20" s="79">
        <f t="shared" si="2"/>
        <v>0</v>
      </c>
      <c r="G20" s="79">
        <f t="shared" si="2"/>
        <v>0</v>
      </c>
      <c r="H20" s="79">
        <f t="shared" si="2"/>
        <v>0</v>
      </c>
      <c r="I20" s="79">
        <f t="shared" si="2"/>
        <v>0</v>
      </c>
      <c r="J20" s="79">
        <f t="shared" si="2"/>
        <v>0</v>
      </c>
      <c r="K20" s="79">
        <f t="shared" si="2"/>
        <v>0</v>
      </c>
      <c r="L20" s="79">
        <f t="shared" si="2"/>
        <v>0</v>
      </c>
      <c r="M20" s="79">
        <f t="shared" si="2"/>
        <v>0</v>
      </c>
      <c r="N20" s="79">
        <f t="shared" si="2"/>
        <v>0</v>
      </c>
      <c r="O20" s="79">
        <f t="shared" si="2"/>
        <v>0</v>
      </c>
      <c r="P20" s="79">
        <f t="shared" si="2"/>
        <v>0</v>
      </c>
      <c r="Q20" s="79">
        <f t="shared" si="2"/>
        <v>0</v>
      </c>
      <c r="R20" s="79">
        <f t="shared" si="2"/>
        <v>0</v>
      </c>
    </row>
    <row r="21" spans="2:18" x14ac:dyDescent="0.25">
      <c r="B21" s="21" t="s">
        <v>55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6"/>
    </row>
    <row r="22" spans="2:18" ht="38.25" x14ac:dyDescent="0.25">
      <c r="B22" s="24" t="s">
        <v>91</v>
      </c>
      <c r="C22" s="25">
        <v>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2:18" ht="25.5" x14ac:dyDescent="0.25">
      <c r="B23" s="24" t="s">
        <v>92</v>
      </c>
      <c r="C23" s="25">
        <v>14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18" ht="25.5" x14ac:dyDescent="0.25">
      <c r="B24" s="24" t="s">
        <v>33</v>
      </c>
      <c r="C24" s="25">
        <v>15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2:18" x14ac:dyDescent="0.25">
      <c r="B25" s="28" t="s">
        <v>56</v>
      </c>
      <c r="C25" s="29">
        <v>16</v>
      </c>
      <c r="D25" s="20">
        <f>D20+D21+D22+D23+D24</f>
        <v>0</v>
      </c>
      <c r="E25" s="20">
        <f t="shared" ref="E25:R25" si="3">E20+E21+E22+E23+E24</f>
        <v>0</v>
      </c>
      <c r="F25" s="20">
        <f t="shared" si="3"/>
        <v>0</v>
      </c>
      <c r="G25" s="20">
        <f t="shared" si="3"/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</row>
    <row r="26" spans="2:18" x14ac:dyDescent="0.25">
      <c r="B26" s="21" t="s">
        <v>38</v>
      </c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</row>
    <row r="27" spans="2:18" x14ac:dyDescent="0.25">
      <c r="B27" s="24" t="s">
        <v>74</v>
      </c>
      <c r="C27" s="25">
        <v>17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25.5" x14ac:dyDescent="0.25">
      <c r="B28" s="24" t="s">
        <v>88</v>
      </c>
      <c r="C28" s="25">
        <v>18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2:18" x14ac:dyDescent="0.25">
      <c r="B29" s="24" t="s">
        <v>93</v>
      </c>
      <c r="C29" s="25">
        <v>19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x14ac:dyDescent="0.25">
      <c r="B30" s="24" t="s">
        <v>34</v>
      </c>
      <c r="C30" s="25">
        <v>20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x14ac:dyDescent="0.25">
      <c r="B31" s="24" t="s">
        <v>37</v>
      </c>
      <c r="C31" s="25">
        <v>21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x14ac:dyDescent="0.25">
      <c r="B32" s="24" t="s">
        <v>39</v>
      </c>
      <c r="C32" s="25">
        <v>22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18" x14ac:dyDescent="0.25">
      <c r="B33" s="28" t="s">
        <v>40</v>
      </c>
      <c r="C33" s="29">
        <v>23</v>
      </c>
      <c r="D33" s="20">
        <f>D27+D28+D29+D30+D31+D32</f>
        <v>0</v>
      </c>
      <c r="E33" s="20">
        <f t="shared" ref="E33:R33" si="4">E27+E28+E29+E30+E31+E32</f>
        <v>0</v>
      </c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  <c r="L33" s="20">
        <f t="shared" si="4"/>
        <v>0</v>
      </c>
      <c r="M33" s="20">
        <f t="shared" si="4"/>
        <v>0</v>
      </c>
      <c r="N33" s="20">
        <f t="shared" si="4"/>
        <v>0</v>
      </c>
      <c r="O33" s="20">
        <f t="shared" si="4"/>
        <v>0</v>
      </c>
      <c r="P33" s="20">
        <f t="shared" si="4"/>
        <v>0</v>
      </c>
      <c r="Q33" s="20">
        <f t="shared" si="4"/>
        <v>0</v>
      </c>
      <c r="R33" s="20">
        <f t="shared" si="4"/>
        <v>0</v>
      </c>
    </row>
    <row r="34" spans="2:18" x14ac:dyDescent="0.25">
      <c r="B34" s="21" t="s">
        <v>41</v>
      </c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1"/>
    </row>
    <row r="35" spans="2:18" x14ac:dyDescent="0.25">
      <c r="B35" s="24" t="s">
        <v>44</v>
      </c>
      <c r="C35" s="25">
        <v>24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2:18" ht="25.5" x14ac:dyDescent="0.25">
      <c r="B36" s="24" t="s">
        <v>94</v>
      </c>
      <c r="C36" s="25">
        <v>25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2:18" x14ac:dyDescent="0.25">
      <c r="B37" s="24" t="s">
        <v>42</v>
      </c>
      <c r="C37" s="25">
        <v>26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2:18" x14ac:dyDescent="0.25">
      <c r="B38" s="31" t="s">
        <v>43</v>
      </c>
      <c r="C38" s="32">
        <v>27</v>
      </c>
      <c r="D38" s="20">
        <f>D35+D36+D37</f>
        <v>0</v>
      </c>
      <c r="E38" s="20">
        <f t="shared" ref="E38:R38" si="5">E35+E36+E37</f>
        <v>0</v>
      </c>
      <c r="F38" s="20">
        <f t="shared" si="5"/>
        <v>0</v>
      </c>
      <c r="G38" s="20">
        <f t="shared" si="5"/>
        <v>0</v>
      </c>
      <c r="H38" s="20">
        <f t="shared" si="5"/>
        <v>0</v>
      </c>
      <c r="I38" s="20">
        <f t="shared" si="5"/>
        <v>0</v>
      </c>
      <c r="J38" s="20">
        <f t="shared" si="5"/>
        <v>0</v>
      </c>
      <c r="K38" s="20">
        <f t="shared" si="5"/>
        <v>0</v>
      </c>
      <c r="L38" s="20">
        <f t="shared" si="5"/>
        <v>0</v>
      </c>
      <c r="M38" s="20">
        <f t="shared" si="5"/>
        <v>0</v>
      </c>
      <c r="N38" s="20">
        <f t="shared" si="5"/>
        <v>0</v>
      </c>
      <c r="O38" s="20">
        <f t="shared" si="5"/>
        <v>0</v>
      </c>
      <c r="P38" s="20">
        <f t="shared" si="5"/>
        <v>0</v>
      </c>
      <c r="Q38" s="20">
        <f t="shared" si="5"/>
        <v>0</v>
      </c>
      <c r="R38" s="20">
        <f t="shared" si="5"/>
        <v>0</v>
      </c>
    </row>
    <row r="39" spans="2:18" x14ac:dyDescent="0.25">
      <c r="B39" s="22" t="s">
        <v>86</v>
      </c>
      <c r="C39" s="23">
        <v>28</v>
      </c>
      <c r="D39" s="79">
        <f t="shared" ref="D39:R39" si="6">D20+D25+D33+D38</f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79">
        <f t="shared" si="6"/>
        <v>0</v>
      </c>
      <c r="L39" s="79">
        <f t="shared" si="6"/>
        <v>0</v>
      </c>
      <c r="M39" s="79">
        <f t="shared" si="6"/>
        <v>0</v>
      </c>
      <c r="N39" s="79">
        <f t="shared" si="6"/>
        <v>0</v>
      </c>
      <c r="O39" s="79">
        <f t="shared" si="6"/>
        <v>0</v>
      </c>
      <c r="P39" s="79">
        <f t="shared" si="6"/>
        <v>0</v>
      </c>
      <c r="Q39" s="79">
        <f t="shared" si="6"/>
        <v>0</v>
      </c>
      <c r="R39" s="79">
        <f t="shared" si="6"/>
        <v>0</v>
      </c>
    </row>
    <row r="40" spans="2:18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2:18" x14ac:dyDescent="0.25">
      <c r="B41" s="53" t="s">
        <v>45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2:18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2:18" ht="42" customHeight="1" x14ac:dyDescent="0.25">
      <c r="B43" s="127" t="s">
        <v>46</v>
      </c>
      <c r="C43" s="127" t="s">
        <v>48</v>
      </c>
      <c r="D43" s="127" t="s">
        <v>49</v>
      </c>
      <c r="E43" s="128" t="s">
        <v>50</v>
      </c>
      <c r="F43" s="128"/>
      <c r="G43" s="128"/>
      <c r="H43" s="127" t="s">
        <v>79</v>
      </c>
      <c r="I43" s="128"/>
      <c r="J43" s="128"/>
      <c r="K43" s="18"/>
      <c r="L43" s="18"/>
      <c r="M43" s="18"/>
      <c r="N43" s="18"/>
      <c r="O43" s="18"/>
      <c r="P43" s="18"/>
      <c r="Q43" s="18"/>
      <c r="R43" s="18"/>
    </row>
    <row r="44" spans="2:18" ht="20.100000000000001" customHeight="1" x14ac:dyDescent="0.25">
      <c r="B44" s="127"/>
      <c r="C44" s="127"/>
      <c r="D44" s="127"/>
      <c r="E44" s="37" t="s">
        <v>51</v>
      </c>
      <c r="F44" s="37" t="s">
        <v>52</v>
      </c>
      <c r="G44" s="37" t="s">
        <v>53</v>
      </c>
      <c r="H44" s="37" t="str">
        <f>E44</f>
        <v>Год 1</v>
      </c>
      <c r="I44" s="38" t="str">
        <f>F44</f>
        <v>Год 2</v>
      </c>
      <c r="J44" s="38" t="str">
        <f>G44</f>
        <v>Год 3</v>
      </c>
      <c r="K44" s="18"/>
      <c r="L44" s="18"/>
      <c r="M44" s="18"/>
      <c r="N44" s="18"/>
      <c r="O44" s="18"/>
      <c r="P44" s="18"/>
      <c r="Q44" s="18"/>
      <c r="R44" s="18"/>
    </row>
    <row r="45" spans="2:18" x14ac:dyDescent="0.25">
      <c r="B45" s="14"/>
      <c r="C45" s="14"/>
      <c r="D45" s="14"/>
      <c r="E45" s="14">
        <f>SUM(E38:G44)</f>
        <v>0</v>
      </c>
      <c r="F45" s="14"/>
      <c r="G45" s="14"/>
      <c r="H45" s="14">
        <f>D45*E45</f>
        <v>0</v>
      </c>
      <c r="I45" s="14">
        <f>D45*F45</f>
        <v>0</v>
      </c>
      <c r="J45" s="14">
        <f>D45*G45</f>
        <v>0</v>
      </c>
      <c r="K45" s="18"/>
      <c r="L45" s="18"/>
      <c r="M45" s="18"/>
      <c r="N45" s="18"/>
      <c r="O45" s="18"/>
      <c r="P45" s="18"/>
      <c r="Q45" s="18"/>
      <c r="R45" s="18"/>
    </row>
    <row r="46" spans="2:18" x14ac:dyDescent="0.25">
      <c r="B46" s="14"/>
      <c r="C46" s="14"/>
      <c r="D46" s="14"/>
      <c r="E46" s="14">
        <f>SUM(E39:G45)</f>
        <v>0</v>
      </c>
      <c r="F46" s="14"/>
      <c r="G46" s="14"/>
      <c r="H46" s="14">
        <f t="shared" ref="H46:H50" si="7">D46*E46</f>
        <v>0</v>
      </c>
      <c r="I46" s="14">
        <f t="shared" ref="I46:I50" si="8">D46*F46</f>
        <v>0</v>
      </c>
      <c r="J46" s="14">
        <f t="shared" ref="J46:J50" si="9">D46*G46</f>
        <v>0</v>
      </c>
      <c r="K46" s="18"/>
      <c r="L46" s="18"/>
      <c r="M46" s="18"/>
      <c r="N46" s="18"/>
      <c r="O46" s="18"/>
      <c r="P46" s="18"/>
      <c r="Q46" s="18"/>
      <c r="R46" s="18"/>
    </row>
    <row r="47" spans="2:18" x14ac:dyDescent="0.25">
      <c r="B47" s="14"/>
      <c r="C47" s="14"/>
      <c r="D47" s="14"/>
      <c r="E47" s="14">
        <f>SUM(E40:G46)</f>
        <v>0</v>
      </c>
      <c r="F47" s="14"/>
      <c r="G47" s="14"/>
      <c r="H47" s="14">
        <f t="shared" si="7"/>
        <v>0</v>
      </c>
      <c r="I47" s="14">
        <f t="shared" si="8"/>
        <v>0</v>
      </c>
      <c r="J47" s="14">
        <f t="shared" si="9"/>
        <v>0</v>
      </c>
      <c r="K47" s="18"/>
      <c r="L47" s="18"/>
      <c r="M47" s="18"/>
      <c r="N47" s="18"/>
      <c r="O47" s="18"/>
      <c r="P47" s="18"/>
      <c r="Q47" s="18"/>
      <c r="R47" s="18"/>
    </row>
    <row r="48" spans="2:18" x14ac:dyDescent="0.25">
      <c r="B48" s="15"/>
      <c r="C48" s="15"/>
      <c r="D48" s="16"/>
      <c r="E48" s="14">
        <f>SUM(E41:G47)</f>
        <v>0</v>
      </c>
      <c r="F48" s="17"/>
      <c r="G48" s="17"/>
      <c r="H48" s="14">
        <f t="shared" si="7"/>
        <v>0</v>
      </c>
      <c r="I48" s="14">
        <f t="shared" si="8"/>
        <v>0</v>
      </c>
      <c r="J48" s="14">
        <f t="shared" si="9"/>
        <v>0</v>
      </c>
      <c r="K48" s="18"/>
      <c r="L48" s="18"/>
      <c r="M48" s="18"/>
      <c r="N48" s="18"/>
      <c r="O48" s="18"/>
      <c r="P48" s="18"/>
      <c r="Q48" s="18"/>
      <c r="R48" s="18"/>
    </row>
    <row r="49" spans="2:18" x14ac:dyDescent="0.25">
      <c r="B49" s="15"/>
      <c r="C49" s="15"/>
      <c r="D49" s="16"/>
      <c r="E49" s="14">
        <f>SUM(E41:G48)</f>
        <v>0</v>
      </c>
      <c r="F49" s="17"/>
      <c r="G49" s="17"/>
      <c r="H49" s="14">
        <f t="shared" si="7"/>
        <v>0</v>
      </c>
      <c r="I49" s="14">
        <f t="shared" si="8"/>
        <v>0</v>
      </c>
      <c r="J49" s="14">
        <f t="shared" si="9"/>
        <v>0</v>
      </c>
      <c r="K49" s="18"/>
      <c r="L49" s="18"/>
      <c r="M49" s="18"/>
      <c r="N49" s="18"/>
      <c r="O49" s="18"/>
      <c r="P49" s="18"/>
      <c r="Q49" s="18"/>
      <c r="R49" s="18"/>
    </row>
    <row r="50" spans="2:18" x14ac:dyDescent="0.25">
      <c r="B50" s="15"/>
      <c r="C50" s="15"/>
      <c r="D50" s="16"/>
      <c r="E50" s="14">
        <f>SUM(E41:G49)</f>
        <v>0</v>
      </c>
      <c r="F50" s="17"/>
      <c r="G50" s="17"/>
      <c r="H50" s="14">
        <f t="shared" si="7"/>
        <v>0</v>
      </c>
      <c r="I50" s="14">
        <f t="shared" si="8"/>
        <v>0</v>
      </c>
      <c r="J50" s="14">
        <f t="shared" si="9"/>
        <v>0</v>
      </c>
      <c r="K50" s="18"/>
      <c r="L50" s="18"/>
      <c r="M50" s="18"/>
      <c r="N50" s="18"/>
      <c r="O50" s="18"/>
      <c r="P50" s="18"/>
      <c r="Q50" s="18"/>
      <c r="R50" s="18"/>
    </row>
    <row r="51" spans="2:18" x14ac:dyDescent="0.25">
      <c r="B51" s="33" t="s">
        <v>47</v>
      </c>
      <c r="C51" s="80" t="s">
        <v>84</v>
      </c>
      <c r="D51" s="80" t="s">
        <v>84</v>
      </c>
      <c r="E51" s="34">
        <f>SUM(E45:E50)</f>
        <v>0</v>
      </c>
      <c r="F51" s="34">
        <f t="shared" ref="F51:G51" si="10">SUM(F45:F50)</f>
        <v>0</v>
      </c>
      <c r="G51" s="34">
        <f t="shared" si="10"/>
        <v>0</v>
      </c>
      <c r="H51" s="34">
        <f>SUM(H45:H50)</f>
        <v>0</v>
      </c>
      <c r="I51" s="34">
        <f t="shared" ref="I51:J51" si="11">SUM(I45:I50)</f>
        <v>0</v>
      </c>
      <c r="J51" s="34">
        <f t="shared" si="11"/>
        <v>0</v>
      </c>
      <c r="K51" s="18"/>
      <c r="L51" s="18"/>
      <c r="M51" s="18"/>
      <c r="N51" s="18"/>
      <c r="O51" s="18"/>
      <c r="P51" s="18"/>
      <c r="Q51" s="18"/>
      <c r="R51" s="18"/>
    </row>
    <row r="52" spans="2:18" ht="25.5" x14ac:dyDescent="0.25">
      <c r="B52" s="9" t="s">
        <v>85</v>
      </c>
      <c r="C52" s="132"/>
      <c r="D52" s="133"/>
      <c r="E52" s="133"/>
      <c r="F52" s="133"/>
      <c r="G52" s="134"/>
      <c r="H52" s="19">
        <f>H51*0.24</f>
        <v>0</v>
      </c>
      <c r="I52" s="19">
        <f t="shared" ref="I52:J52" si="12">I51*0.24</f>
        <v>0</v>
      </c>
      <c r="J52" s="19">
        <f t="shared" si="12"/>
        <v>0</v>
      </c>
      <c r="K52" s="18"/>
      <c r="L52" s="18"/>
      <c r="M52" s="18"/>
      <c r="N52" s="18"/>
      <c r="O52" s="18"/>
      <c r="P52" s="18"/>
      <c r="Q52" s="18"/>
      <c r="R52" s="18"/>
    </row>
    <row r="53" spans="2:18" ht="18.75" customHeight="1" x14ac:dyDescent="0.25">
      <c r="B53" s="83" t="s">
        <v>75</v>
      </c>
      <c r="C53" s="81"/>
      <c r="D53" s="81"/>
      <c r="E53" s="81"/>
      <c r="F53" s="81"/>
      <c r="G53" s="82"/>
      <c r="H53" s="10">
        <f>H52+H51</f>
        <v>0</v>
      </c>
      <c r="I53" s="10">
        <f t="shared" ref="I53:J53" si="13">I52+I51</f>
        <v>0</v>
      </c>
      <c r="J53" s="10">
        <f t="shared" si="13"/>
        <v>0</v>
      </c>
    </row>
  </sheetData>
  <mergeCells count="19">
    <mergeCell ref="C52:G52"/>
    <mergeCell ref="H43:J43"/>
    <mergeCell ref="Q5:Q6"/>
    <mergeCell ref="R5:R6"/>
    <mergeCell ref="B5:B6"/>
    <mergeCell ref="C5:C6"/>
    <mergeCell ref="D5:O5"/>
    <mergeCell ref="P5:P6"/>
    <mergeCell ref="D43:D44"/>
    <mergeCell ref="C43:C44"/>
    <mergeCell ref="B43:B44"/>
    <mergeCell ref="E43:G43"/>
    <mergeCell ref="C26:R26"/>
    <mergeCell ref="C34:R34"/>
    <mergeCell ref="B1:R1"/>
    <mergeCell ref="B2:R2"/>
    <mergeCell ref="C7:R7"/>
    <mergeCell ref="C16:R16"/>
    <mergeCell ref="C21:R2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zoomScale="130" zoomScaleNormal="130" workbookViewId="0"/>
  </sheetViews>
  <sheetFormatPr defaultColWidth="9.140625" defaultRowHeight="16.5" x14ac:dyDescent="0.3"/>
  <cols>
    <col min="1" max="1" width="3" style="1" customWidth="1"/>
    <col min="2" max="2" width="4.140625" style="1" customWidth="1"/>
    <col min="3" max="3" width="59.85546875" style="1" customWidth="1"/>
    <col min="4" max="15" width="8.5703125" style="1" customWidth="1"/>
    <col min="16" max="16384" width="9.140625" style="1"/>
  </cols>
  <sheetData>
    <row r="1" spans="2:18" ht="63.6" customHeight="1" x14ac:dyDescent="0.3"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2:18" ht="21" customHeight="1" x14ac:dyDescent="0.3">
      <c r="C2" s="110" t="s">
        <v>77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x14ac:dyDescent="0.3">
      <c r="C3" s="53" t="s">
        <v>54</v>
      </c>
    </row>
    <row r="4" spans="2:18" ht="9" customHeight="1" x14ac:dyDescent="0.3">
      <c r="C4" s="52"/>
    </row>
    <row r="5" spans="2:18" ht="16.5" customHeight="1" x14ac:dyDescent="0.3">
      <c r="B5" s="138"/>
      <c r="C5" s="140"/>
      <c r="D5" s="135" t="s">
        <v>63</v>
      </c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19" t="s">
        <v>80</v>
      </c>
      <c r="Q5" s="119" t="s">
        <v>24</v>
      </c>
      <c r="R5" s="119" t="s">
        <v>25</v>
      </c>
    </row>
    <row r="6" spans="2:18" x14ac:dyDescent="0.3">
      <c r="B6" s="139"/>
      <c r="C6" s="141"/>
      <c r="D6" s="44">
        <v>1</v>
      </c>
      <c r="E6" s="44">
        <v>2</v>
      </c>
      <c r="F6" s="44">
        <v>3</v>
      </c>
      <c r="G6" s="44">
        <v>4</v>
      </c>
      <c r="H6" s="44">
        <v>5</v>
      </c>
      <c r="I6" s="44">
        <v>6</v>
      </c>
      <c r="J6" s="44">
        <v>7</v>
      </c>
      <c r="K6" s="44">
        <v>8</v>
      </c>
      <c r="L6" s="44">
        <v>9</v>
      </c>
      <c r="M6" s="44">
        <v>10</v>
      </c>
      <c r="N6" s="44">
        <v>11</v>
      </c>
      <c r="O6" s="45">
        <v>12</v>
      </c>
      <c r="P6" s="119"/>
      <c r="Q6" s="119"/>
      <c r="R6" s="119"/>
    </row>
    <row r="7" spans="2:18" x14ac:dyDescent="0.3">
      <c r="B7" s="89" t="s">
        <v>96</v>
      </c>
      <c r="C7" s="54" t="s">
        <v>70</v>
      </c>
      <c r="D7" s="84">
        <f>[1]Venituri!D23</f>
        <v>0</v>
      </c>
      <c r="E7" s="84">
        <f>[1]Venituri!E23</f>
        <v>0</v>
      </c>
      <c r="F7" s="84">
        <f>[1]Venituri!F23</f>
        <v>0</v>
      </c>
      <c r="G7" s="84">
        <f>[1]Venituri!G23</f>
        <v>0</v>
      </c>
      <c r="H7" s="84">
        <f>[1]Venituri!H23</f>
        <v>0</v>
      </c>
      <c r="I7" s="84">
        <f>[1]Venituri!I23</f>
        <v>0</v>
      </c>
      <c r="J7" s="84">
        <f>[1]Venituri!J23</f>
        <v>0</v>
      </c>
      <c r="K7" s="84">
        <f>[1]Venituri!K23</f>
        <v>0</v>
      </c>
      <c r="L7" s="84">
        <f>[1]Venituri!L23</f>
        <v>0</v>
      </c>
      <c r="M7" s="84">
        <f>[1]Venituri!M23</f>
        <v>0</v>
      </c>
      <c r="N7" s="84">
        <f>[1]Venituri!N23</f>
        <v>0</v>
      </c>
      <c r="O7" s="84">
        <f>[1]Venituri!O23</f>
        <v>0</v>
      </c>
      <c r="P7" s="84">
        <f>[1]Venituri!P23</f>
        <v>0</v>
      </c>
      <c r="Q7" s="84">
        <f>[1]Venituri!Q23</f>
        <v>0</v>
      </c>
      <c r="R7" s="84">
        <f>[1]Venituri!R23</f>
        <v>0</v>
      </c>
    </row>
    <row r="8" spans="2:18" x14ac:dyDescent="0.3">
      <c r="B8" s="90" t="s">
        <v>97</v>
      </c>
      <c r="C8" s="24" t="s">
        <v>108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2:18" x14ac:dyDescent="0.3">
      <c r="B9" s="90" t="s">
        <v>98</v>
      </c>
      <c r="C9" s="93" t="s">
        <v>115</v>
      </c>
      <c r="D9" s="85">
        <f>D7-D8</f>
        <v>0</v>
      </c>
      <c r="E9" s="85">
        <f t="shared" ref="E9:R9" si="0">E7-E8</f>
        <v>0</v>
      </c>
      <c r="F9" s="85">
        <f t="shared" si="0"/>
        <v>0</v>
      </c>
      <c r="G9" s="85">
        <f t="shared" si="0"/>
        <v>0</v>
      </c>
      <c r="H9" s="85">
        <f t="shared" si="0"/>
        <v>0</v>
      </c>
      <c r="I9" s="85">
        <f t="shared" si="0"/>
        <v>0</v>
      </c>
      <c r="J9" s="85">
        <f t="shared" si="0"/>
        <v>0</v>
      </c>
      <c r="K9" s="85">
        <f t="shared" si="0"/>
        <v>0</v>
      </c>
      <c r="L9" s="85">
        <f t="shared" si="0"/>
        <v>0</v>
      </c>
      <c r="M9" s="85">
        <f t="shared" si="0"/>
        <v>0</v>
      </c>
      <c r="N9" s="85">
        <f t="shared" si="0"/>
        <v>0</v>
      </c>
      <c r="O9" s="85">
        <f t="shared" si="0"/>
        <v>0</v>
      </c>
      <c r="P9" s="85">
        <f t="shared" si="0"/>
        <v>0</v>
      </c>
      <c r="Q9" s="85">
        <f t="shared" si="0"/>
        <v>0</v>
      </c>
      <c r="R9" s="85">
        <f t="shared" si="0"/>
        <v>0</v>
      </c>
    </row>
    <row r="10" spans="2:18" x14ac:dyDescent="0.3">
      <c r="B10" s="90" t="s">
        <v>99</v>
      </c>
      <c r="C10" s="24" t="s">
        <v>109</v>
      </c>
      <c r="D10" s="56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2:18" x14ac:dyDescent="0.3">
      <c r="B11" s="91" t="s">
        <v>100</v>
      </c>
      <c r="C11" s="57" t="s">
        <v>55</v>
      </c>
      <c r="D11" s="46">
        <f>[1]Cheltuieli!D25</f>
        <v>0</v>
      </c>
      <c r="E11" s="46">
        <f>[1]Cheltuieli!E25</f>
        <v>0</v>
      </c>
      <c r="F11" s="46">
        <f>[1]Cheltuieli!F25</f>
        <v>0</v>
      </c>
      <c r="G11" s="46">
        <f>[1]Cheltuieli!G25</f>
        <v>0</v>
      </c>
      <c r="H11" s="46">
        <f>[1]Cheltuieli!H25</f>
        <v>0</v>
      </c>
      <c r="I11" s="46">
        <f>[1]Cheltuieli!I25</f>
        <v>0</v>
      </c>
      <c r="J11" s="46">
        <f>[1]Cheltuieli!J25</f>
        <v>0</v>
      </c>
      <c r="K11" s="46">
        <f>[1]Cheltuieli!K25</f>
        <v>0</v>
      </c>
      <c r="L11" s="46">
        <f>[1]Cheltuieli!L25</f>
        <v>0</v>
      </c>
      <c r="M11" s="46">
        <f>[1]Cheltuieli!M25</f>
        <v>0</v>
      </c>
      <c r="N11" s="46">
        <f>[1]Cheltuieli!N25</f>
        <v>0</v>
      </c>
      <c r="O11" s="46">
        <f>[1]Cheltuieli!O25</f>
        <v>0</v>
      </c>
      <c r="P11" s="46">
        <f>[1]Cheltuieli!P25</f>
        <v>0</v>
      </c>
      <c r="Q11" s="46">
        <f>[1]Cheltuieli!Q25</f>
        <v>0</v>
      </c>
      <c r="R11" s="46">
        <f>[1]Cheltuieli!R25</f>
        <v>0</v>
      </c>
    </row>
    <row r="12" spans="2:18" x14ac:dyDescent="0.3">
      <c r="B12" s="91" t="s">
        <v>101</v>
      </c>
      <c r="C12" s="57" t="s">
        <v>38</v>
      </c>
      <c r="D12" s="46">
        <f>[1]Cheltuieli!D33</f>
        <v>0</v>
      </c>
      <c r="E12" s="46">
        <f>[1]Cheltuieli!E33</f>
        <v>0</v>
      </c>
      <c r="F12" s="46">
        <f>[1]Cheltuieli!F33</f>
        <v>0</v>
      </c>
      <c r="G12" s="46">
        <f>[1]Cheltuieli!G33</f>
        <v>0</v>
      </c>
      <c r="H12" s="46">
        <f>[1]Cheltuieli!H33</f>
        <v>0</v>
      </c>
      <c r="I12" s="46">
        <f>[1]Cheltuieli!I33</f>
        <v>0</v>
      </c>
      <c r="J12" s="46">
        <f>[1]Cheltuieli!J33</f>
        <v>0</v>
      </c>
      <c r="K12" s="46">
        <f>[1]Cheltuieli!K33</f>
        <v>0</v>
      </c>
      <c r="L12" s="46">
        <f>[1]Cheltuieli!L33</f>
        <v>0</v>
      </c>
      <c r="M12" s="46">
        <f>[1]Cheltuieli!M33</f>
        <v>0</v>
      </c>
      <c r="N12" s="46">
        <f>[1]Cheltuieli!N33</f>
        <v>0</v>
      </c>
      <c r="O12" s="46">
        <f>[1]Cheltuieli!O33</f>
        <v>0</v>
      </c>
      <c r="P12" s="46">
        <f>[1]Cheltuieli!P33</f>
        <v>0</v>
      </c>
      <c r="Q12" s="46">
        <f>[1]Cheltuieli!Q33</f>
        <v>0</v>
      </c>
      <c r="R12" s="46">
        <f>[1]Cheltuieli!R33</f>
        <v>0</v>
      </c>
    </row>
    <row r="13" spans="2:18" x14ac:dyDescent="0.3">
      <c r="B13" s="91" t="s">
        <v>102</v>
      </c>
      <c r="C13" s="57" t="s">
        <v>110</v>
      </c>
      <c r="D13" s="46">
        <f>[1]Cheltuieli!D38</f>
        <v>0</v>
      </c>
      <c r="E13" s="46">
        <f>[1]Cheltuieli!E38</f>
        <v>0</v>
      </c>
      <c r="F13" s="46">
        <f>[1]Cheltuieli!F38</f>
        <v>0</v>
      </c>
      <c r="G13" s="46">
        <f>[1]Cheltuieli!G38</f>
        <v>0</v>
      </c>
      <c r="H13" s="46">
        <f>[1]Cheltuieli!H38</f>
        <v>0</v>
      </c>
      <c r="I13" s="46">
        <f>[1]Cheltuieli!I38</f>
        <v>0</v>
      </c>
      <c r="J13" s="46">
        <f>[1]Cheltuieli!J38</f>
        <v>0</v>
      </c>
      <c r="K13" s="46">
        <f>[1]Cheltuieli!K38</f>
        <v>0</v>
      </c>
      <c r="L13" s="46">
        <f>[1]Cheltuieli!L38</f>
        <v>0</v>
      </c>
      <c r="M13" s="46">
        <f>[1]Cheltuieli!M38</f>
        <v>0</v>
      </c>
      <c r="N13" s="46">
        <f>[1]Cheltuieli!N38</f>
        <v>0</v>
      </c>
      <c r="O13" s="46">
        <f>[1]Cheltuieli!O38</f>
        <v>0</v>
      </c>
      <c r="P13" s="46">
        <f>[1]Cheltuieli!P38</f>
        <v>0</v>
      </c>
      <c r="Q13" s="46">
        <f>[1]Cheltuieli!Q38</f>
        <v>0</v>
      </c>
      <c r="R13" s="46">
        <f>[1]Cheltuieli!R38</f>
        <v>0</v>
      </c>
    </row>
    <row r="14" spans="2:18" ht="25.5" x14ac:dyDescent="0.3">
      <c r="B14" s="90" t="s">
        <v>103</v>
      </c>
      <c r="C14" s="24" t="s">
        <v>111</v>
      </c>
      <c r="D14" s="86">
        <f>D9+D10-D11-D12-D13</f>
        <v>0</v>
      </c>
      <c r="E14" s="86">
        <f t="shared" ref="E14:R14" si="1">E9+E10-E11-E12-E13</f>
        <v>0</v>
      </c>
      <c r="F14" s="86">
        <f t="shared" si="1"/>
        <v>0</v>
      </c>
      <c r="G14" s="86">
        <f t="shared" si="1"/>
        <v>0</v>
      </c>
      <c r="H14" s="86">
        <f t="shared" si="1"/>
        <v>0</v>
      </c>
      <c r="I14" s="86">
        <f t="shared" si="1"/>
        <v>0</v>
      </c>
      <c r="J14" s="86">
        <f t="shared" si="1"/>
        <v>0</v>
      </c>
      <c r="K14" s="86">
        <f t="shared" si="1"/>
        <v>0</v>
      </c>
      <c r="L14" s="86">
        <f t="shared" si="1"/>
        <v>0</v>
      </c>
      <c r="M14" s="86">
        <f t="shared" si="1"/>
        <v>0</v>
      </c>
      <c r="N14" s="86">
        <f t="shared" si="1"/>
        <v>0</v>
      </c>
      <c r="O14" s="86">
        <f t="shared" si="1"/>
        <v>0</v>
      </c>
      <c r="P14" s="86">
        <f t="shared" si="1"/>
        <v>0</v>
      </c>
      <c r="Q14" s="86">
        <f t="shared" si="1"/>
        <v>0</v>
      </c>
      <c r="R14" s="86">
        <f t="shared" si="1"/>
        <v>0</v>
      </c>
    </row>
    <row r="15" spans="2:18" x14ac:dyDescent="0.3">
      <c r="B15" s="92" t="s">
        <v>104</v>
      </c>
      <c r="C15" s="24" t="s">
        <v>112</v>
      </c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2:18" x14ac:dyDescent="0.3">
      <c r="B16" s="92" t="s">
        <v>105</v>
      </c>
      <c r="C16" s="58" t="s">
        <v>113</v>
      </c>
      <c r="D16" s="86">
        <f>D14+D15</f>
        <v>0</v>
      </c>
      <c r="E16" s="86">
        <f t="shared" ref="E16:R16" si="2">E14+E15</f>
        <v>0</v>
      </c>
      <c r="F16" s="86">
        <f t="shared" si="2"/>
        <v>0</v>
      </c>
      <c r="G16" s="86">
        <f t="shared" si="2"/>
        <v>0</v>
      </c>
      <c r="H16" s="86">
        <f t="shared" si="2"/>
        <v>0</v>
      </c>
      <c r="I16" s="86">
        <f t="shared" si="2"/>
        <v>0</v>
      </c>
      <c r="J16" s="86">
        <f t="shared" si="2"/>
        <v>0</v>
      </c>
      <c r="K16" s="86">
        <f t="shared" si="2"/>
        <v>0</v>
      </c>
      <c r="L16" s="86">
        <f t="shared" si="2"/>
        <v>0</v>
      </c>
      <c r="M16" s="86">
        <f t="shared" si="2"/>
        <v>0</v>
      </c>
      <c r="N16" s="86">
        <f t="shared" si="2"/>
        <v>0</v>
      </c>
      <c r="O16" s="86">
        <f t="shared" si="2"/>
        <v>0</v>
      </c>
      <c r="P16" s="86">
        <f t="shared" si="2"/>
        <v>0</v>
      </c>
      <c r="Q16" s="86">
        <f t="shared" si="2"/>
        <v>0</v>
      </c>
      <c r="R16" s="86">
        <f t="shared" si="2"/>
        <v>0</v>
      </c>
    </row>
    <row r="17" spans="2:18" x14ac:dyDescent="0.3">
      <c r="B17" s="92" t="s">
        <v>106</v>
      </c>
      <c r="C17" s="24" t="s">
        <v>146</v>
      </c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2:18" ht="38.25" x14ac:dyDescent="0.3">
      <c r="B18" s="92" t="s">
        <v>107</v>
      </c>
      <c r="C18" s="55" t="s">
        <v>114</v>
      </c>
      <c r="D18" s="86">
        <f t="shared" ref="D18:R18" si="3">D16-D17</f>
        <v>0</v>
      </c>
      <c r="E18" s="86">
        <f t="shared" si="3"/>
        <v>0</v>
      </c>
      <c r="F18" s="86">
        <f t="shared" si="3"/>
        <v>0</v>
      </c>
      <c r="G18" s="86">
        <f t="shared" si="3"/>
        <v>0</v>
      </c>
      <c r="H18" s="86">
        <f t="shared" si="3"/>
        <v>0</v>
      </c>
      <c r="I18" s="86">
        <f t="shared" si="3"/>
        <v>0</v>
      </c>
      <c r="J18" s="86">
        <f t="shared" si="3"/>
        <v>0</v>
      </c>
      <c r="K18" s="86">
        <f t="shared" si="3"/>
        <v>0</v>
      </c>
      <c r="L18" s="86">
        <f t="shared" si="3"/>
        <v>0</v>
      </c>
      <c r="M18" s="86">
        <f t="shared" si="3"/>
        <v>0</v>
      </c>
      <c r="N18" s="86">
        <f t="shared" si="3"/>
        <v>0</v>
      </c>
      <c r="O18" s="86">
        <f t="shared" si="3"/>
        <v>0</v>
      </c>
      <c r="P18" s="86">
        <f t="shared" si="3"/>
        <v>0</v>
      </c>
      <c r="Q18" s="86">
        <f t="shared" si="3"/>
        <v>0</v>
      </c>
      <c r="R18" s="86">
        <f t="shared" si="3"/>
        <v>0</v>
      </c>
    </row>
  </sheetData>
  <mergeCells count="8">
    <mergeCell ref="C1:R1"/>
    <mergeCell ref="C2:R2"/>
    <mergeCell ref="B5:B6"/>
    <mergeCell ref="R5:R6"/>
    <mergeCell ref="C5:C6"/>
    <mergeCell ref="D5:O5"/>
    <mergeCell ref="P5:P6"/>
    <mergeCell ref="Q5:Q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3"/>
  <sheetViews>
    <sheetView topLeftCell="A19" zoomScale="120" zoomScaleNormal="120" workbookViewId="0"/>
  </sheetViews>
  <sheetFormatPr defaultColWidth="9.140625" defaultRowHeight="16.5" x14ac:dyDescent="0.3"/>
  <cols>
    <col min="1" max="1" width="2.85546875" style="1" customWidth="1"/>
    <col min="2" max="2" width="4.85546875" style="1" customWidth="1"/>
    <col min="3" max="3" width="62.7109375" style="1" customWidth="1"/>
    <col min="4" max="16384" width="9.140625" style="1"/>
  </cols>
  <sheetData>
    <row r="1" spans="2:18" ht="64.5" customHeight="1" x14ac:dyDescent="0.3"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2:18" ht="19.5" customHeight="1" x14ac:dyDescent="0.3">
      <c r="C2" s="110" t="s">
        <v>77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18" x14ac:dyDescent="0.3">
      <c r="C3" s="53" t="s">
        <v>57</v>
      </c>
    </row>
    <row r="4" spans="2:18" ht="9" customHeight="1" x14ac:dyDescent="0.3"/>
    <row r="5" spans="2:18" ht="16.5" customHeight="1" x14ac:dyDescent="0.3">
      <c r="B5" s="145" t="s">
        <v>95</v>
      </c>
      <c r="C5" s="147"/>
      <c r="D5" s="148" t="s">
        <v>63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6" t="s">
        <v>60</v>
      </c>
      <c r="Q5" s="146" t="s">
        <v>61</v>
      </c>
      <c r="R5" s="146" t="s">
        <v>62</v>
      </c>
    </row>
    <row r="6" spans="2:18" x14ac:dyDescent="0.3">
      <c r="B6" s="145"/>
      <c r="C6" s="147"/>
      <c r="D6" s="94">
        <v>1</v>
      </c>
      <c r="E6" s="94">
        <v>2</v>
      </c>
      <c r="F6" s="94">
        <v>3</v>
      </c>
      <c r="G6" s="94">
        <v>4</v>
      </c>
      <c r="H6" s="94">
        <v>5</v>
      </c>
      <c r="I6" s="94">
        <v>6</v>
      </c>
      <c r="J6" s="94">
        <v>7</v>
      </c>
      <c r="K6" s="94">
        <v>8</v>
      </c>
      <c r="L6" s="94">
        <v>9</v>
      </c>
      <c r="M6" s="94">
        <v>10</v>
      </c>
      <c r="N6" s="94">
        <v>11</v>
      </c>
      <c r="O6" s="94">
        <v>12</v>
      </c>
      <c r="P6" s="146"/>
      <c r="Q6" s="146"/>
      <c r="R6" s="146"/>
    </row>
    <row r="7" spans="2:18" ht="24.75" customHeight="1" x14ac:dyDescent="0.3">
      <c r="B7" s="144" t="s">
        <v>58</v>
      </c>
      <c r="C7" s="144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</row>
    <row r="8" spans="2:18" x14ac:dyDescent="0.3">
      <c r="B8" s="96">
        <v>1</v>
      </c>
      <c r="C8" s="97" t="s">
        <v>116</v>
      </c>
      <c r="D8" s="35">
        <f>[1]Venituri!D23</f>
        <v>0</v>
      </c>
      <c r="E8" s="35">
        <f>[1]Venituri!E23</f>
        <v>0</v>
      </c>
      <c r="F8" s="35">
        <f>[1]Venituri!F23</f>
        <v>0</v>
      </c>
      <c r="G8" s="35">
        <f>[1]Venituri!G23</f>
        <v>0</v>
      </c>
      <c r="H8" s="35">
        <f>[1]Venituri!H23</f>
        <v>0</v>
      </c>
      <c r="I8" s="35">
        <f>[1]Venituri!I23</f>
        <v>0</v>
      </c>
      <c r="J8" s="35">
        <f>[1]Venituri!J23</f>
        <v>0</v>
      </c>
      <c r="K8" s="35">
        <f>[1]Venituri!K23</f>
        <v>0</v>
      </c>
      <c r="L8" s="35">
        <f>[1]Venituri!L23</f>
        <v>0</v>
      </c>
      <c r="M8" s="35">
        <f>[1]Venituri!M23</f>
        <v>0</v>
      </c>
      <c r="N8" s="35">
        <f>[1]Venituri!N23</f>
        <v>0</v>
      </c>
      <c r="O8" s="35">
        <f>[1]Venituri!O23</f>
        <v>0</v>
      </c>
      <c r="P8" s="4">
        <f>[1]Venituri!P23</f>
        <v>0</v>
      </c>
      <c r="Q8" s="4">
        <f>[1]Venituri!Q23</f>
        <v>0</v>
      </c>
      <c r="R8" s="4">
        <f>[1]Venituri!R23</f>
        <v>0</v>
      </c>
    </row>
    <row r="9" spans="2:18" ht="19.5" customHeight="1" x14ac:dyDescent="0.3">
      <c r="B9" s="96">
        <f t="shared" ref="B9:B15" si="0">B8+1</f>
        <v>2</v>
      </c>
      <c r="C9" s="98" t="s">
        <v>132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31.5" x14ac:dyDescent="0.3">
      <c r="B10" s="96">
        <f t="shared" si="0"/>
        <v>3</v>
      </c>
      <c r="C10" s="98" t="s">
        <v>147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x14ac:dyDescent="0.3">
      <c r="B11" s="96">
        <f t="shared" si="0"/>
        <v>4</v>
      </c>
      <c r="C11" s="98" t="s">
        <v>117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2:18" x14ac:dyDescent="0.3">
      <c r="B12" s="96">
        <f t="shared" si="0"/>
        <v>5</v>
      </c>
      <c r="C12" s="97" t="s">
        <v>133</v>
      </c>
      <c r="D12" s="4">
        <f>'[1]Profit și pierderi'!D17</f>
        <v>0</v>
      </c>
      <c r="E12" s="4">
        <f>'[1]Profit și pierderi'!E17</f>
        <v>0</v>
      </c>
      <c r="F12" s="4">
        <f>'[1]Profit și pierderi'!F17</f>
        <v>0</v>
      </c>
      <c r="G12" s="4">
        <f>'[1]Profit și pierderi'!G17</f>
        <v>0</v>
      </c>
      <c r="H12" s="4">
        <f>'[1]Profit și pierderi'!H17</f>
        <v>0</v>
      </c>
      <c r="I12" s="4">
        <f>'[1]Profit și pierderi'!I17</f>
        <v>0</v>
      </c>
      <c r="J12" s="4">
        <f>'[1]Profit și pierderi'!J17</f>
        <v>0</v>
      </c>
      <c r="K12" s="4">
        <f>'[1]Profit și pierderi'!K17</f>
        <v>0</v>
      </c>
      <c r="L12" s="4">
        <f>'[1]Profit și pierderi'!L17</f>
        <v>0</v>
      </c>
      <c r="M12" s="4">
        <f>'[1]Profit și pierderi'!M17</f>
        <v>0</v>
      </c>
      <c r="N12" s="4">
        <f>'[1]Profit și pierderi'!N17</f>
        <v>0</v>
      </c>
      <c r="O12" s="4">
        <f>'[1]Profit și pierderi'!O17</f>
        <v>0</v>
      </c>
      <c r="P12" s="4">
        <f>'[1]Profit și pierderi'!P17</f>
        <v>0</v>
      </c>
      <c r="Q12" s="4">
        <f>'[1]Profit și pierderi'!Q17</f>
        <v>0</v>
      </c>
      <c r="R12" s="4">
        <f>'[1]Profit și pierderi'!R17</f>
        <v>0</v>
      </c>
    </row>
    <row r="13" spans="2:18" x14ac:dyDescent="0.3">
      <c r="B13" s="96">
        <f t="shared" si="0"/>
        <v>6</v>
      </c>
      <c r="C13" s="98" t="s">
        <v>118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x14ac:dyDescent="0.3">
      <c r="B14" s="96">
        <f t="shared" si="0"/>
        <v>7</v>
      </c>
      <c r="C14" s="98" t="s">
        <v>119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31.5" customHeight="1" x14ac:dyDescent="0.3">
      <c r="B15" s="96">
        <f t="shared" si="0"/>
        <v>8</v>
      </c>
      <c r="C15" s="98" t="s">
        <v>120</v>
      </c>
      <c r="D15" s="2">
        <f>D8-D9-D10-D11-D12+D13-D14</f>
        <v>0</v>
      </c>
      <c r="E15" s="2">
        <f t="shared" ref="E15:R15" si="1">E8-E9-E10-E11-E12+E13-E14</f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0</v>
      </c>
    </row>
    <row r="16" spans="2:18" ht="26.25" customHeight="1" x14ac:dyDescent="0.3">
      <c r="B16" s="144" t="s">
        <v>139</v>
      </c>
      <c r="C16" s="144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2:18" x14ac:dyDescent="0.3">
      <c r="B17" s="96">
        <f>B15+1</f>
        <v>9</v>
      </c>
      <c r="C17" s="98" t="s">
        <v>121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2:18" x14ac:dyDescent="0.3">
      <c r="B18" s="96">
        <f t="shared" ref="B18:B22" si="2">B17+1</f>
        <v>10</v>
      </c>
      <c r="C18" s="98" t="s">
        <v>122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2:18" x14ac:dyDescent="0.3">
      <c r="B19" s="96">
        <f t="shared" si="2"/>
        <v>11</v>
      </c>
      <c r="C19" s="98" t="s">
        <v>123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2:18" x14ac:dyDescent="0.3">
      <c r="B20" s="96">
        <f t="shared" si="2"/>
        <v>12</v>
      </c>
      <c r="C20" s="98" t="s">
        <v>124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3">
      <c r="B21" s="96">
        <f t="shared" si="2"/>
        <v>13</v>
      </c>
      <c r="C21" s="98" t="s">
        <v>125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2:18" ht="31.5" x14ac:dyDescent="0.3">
      <c r="B22" s="96">
        <f t="shared" si="2"/>
        <v>14</v>
      </c>
      <c r="C22" s="98" t="s">
        <v>134</v>
      </c>
      <c r="D22" s="62">
        <f>D17+D19-D18-D20+D21</f>
        <v>0</v>
      </c>
      <c r="E22" s="62">
        <f t="shared" ref="E22:R22" si="3">E17-E18+D19+D20+D21</f>
        <v>0</v>
      </c>
      <c r="F22" s="62">
        <f t="shared" si="3"/>
        <v>0</v>
      </c>
      <c r="G22" s="62">
        <f t="shared" si="3"/>
        <v>0</v>
      </c>
      <c r="H22" s="62">
        <f t="shared" si="3"/>
        <v>0</v>
      </c>
      <c r="I22" s="62">
        <f t="shared" si="3"/>
        <v>0</v>
      </c>
      <c r="J22" s="62">
        <f t="shared" si="3"/>
        <v>0</v>
      </c>
      <c r="K22" s="62">
        <f t="shared" si="3"/>
        <v>0</v>
      </c>
      <c r="L22" s="62">
        <f t="shared" si="3"/>
        <v>0</v>
      </c>
      <c r="M22" s="62">
        <f t="shared" si="3"/>
        <v>0</v>
      </c>
      <c r="N22" s="62">
        <f t="shared" si="3"/>
        <v>0</v>
      </c>
      <c r="O22" s="62">
        <f t="shared" si="3"/>
        <v>0</v>
      </c>
      <c r="P22" s="62">
        <f t="shared" si="3"/>
        <v>0</v>
      </c>
      <c r="Q22" s="62">
        <f t="shared" si="3"/>
        <v>0</v>
      </c>
      <c r="R22" s="62">
        <f t="shared" si="3"/>
        <v>0</v>
      </c>
    </row>
    <row r="23" spans="2:18" ht="24.75" customHeight="1" x14ac:dyDescent="0.3">
      <c r="B23" s="144" t="s">
        <v>59</v>
      </c>
      <c r="C23" s="144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2:18" x14ac:dyDescent="0.3">
      <c r="B24" s="96">
        <f>B22+1</f>
        <v>15</v>
      </c>
      <c r="C24" s="98" t="s">
        <v>126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2:18" x14ac:dyDescent="0.3">
      <c r="B25" s="96">
        <f t="shared" ref="B25:B33" si="4">B24+1</f>
        <v>16</v>
      </c>
      <c r="C25" s="98" t="s">
        <v>135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2:18" x14ac:dyDescent="0.3">
      <c r="B26" s="96">
        <f t="shared" si="4"/>
        <v>17</v>
      </c>
      <c r="C26" s="98" t="s">
        <v>127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2:18" x14ac:dyDescent="0.3">
      <c r="B27" s="96">
        <f t="shared" si="4"/>
        <v>18</v>
      </c>
      <c r="C27" s="98" t="s">
        <v>128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2:18" ht="31.5" x14ac:dyDescent="0.3">
      <c r="B28" s="96">
        <f t="shared" si="4"/>
        <v>19</v>
      </c>
      <c r="C28" s="98" t="s">
        <v>129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2:18" ht="37.5" customHeight="1" x14ac:dyDescent="0.3">
      <c r="B29" s="96">
        <f t="shared" si="4"/>
        <v>20</v>
      </c>
      <c r="C29" s="98" t="s">
        <v>137</v>
      </c>
      <c r="D29" s="61">
        <f>D24-D25-D26+D27+D28</f>
        <v>0</v>
      </c>
      <c r="E29" s="61">
        <f t="shared" ref="E29:R29" si="5">E24-E25-E26+E27+E28</f>
        <v>0</v>
      </c>
      <c r="F29" s="61">
        <f t="shared" si="5"/>
        <v>0</v>
      </c>
      <c r="G29" s="61">
        <f t="shared" si="5"/>
        <v>0</v>
      </c>
      <c r="H29" s="61">
        <f t="shared" si="5"/>
        <v>0</v>
      </c>
      <c r="I29" s="61">
        <f t="shared" si="5"/>
        <v>0</v>
      </c>
      <c r="J29" s="61">
        <f t="shared" si="5"/>
        <v>0</v>
      </c>
      <c r="K29" s="61">
        <f t="shared" si="5"/>
        <v>0</v>
      </c>
      <c r="L29" s="61">
        <f t="shared" si="5"/>
        <v>0</v>
      </c>
      <c r="M29" s="61">
        <f t="shared" si="5"/>
        <v>0</v>
      </c>
      <c r="N29" s="61">
        <f t="shared" si="5"/>
        <v>0</v>
      </c>
      <c r="O29" s="61">
        <f t="shared" si="5"/>
        <v>0</v>
      </c>
      <c r="P29" s="61">
        <f t="shared" si="5"/>
        <v>0</v>
      </c>
      <c r="Q29" s="61">
        <f t="shared" si="5"/>
        <v>0</v>
      </c>
      <c r="R29" s="61">
        <f t="shared" si="5"/>
        <v>0</v>
      </c>
    </row>
    <row r="30" spans="2:18" ht="31.5" x14ac:dyDescent="0.3">
      <c r="B30" s="96">
        <f t="shared" si="4"/>
        <v>21</v>
      </c>
      <c r="C30" s="98" t="s">
        <v>138</v>
      </c>
      <c r="D30" s="2">
        <f>D15+D22+D29</f>
        <v>0</v>
      </c>
      <c r="E30" s="2">
        <f t="shared" ref="E30:R30" si="6">E15+E22+E29</f>
        <v>0</v>
      </c>
      <c r="F30" s="2">
        <f t="shared" si="6"/>
        <v>0</v>
      </c>
      <c r="G30" s="2">
        <f t="shared" si="6"/>
        <v>0</v>
      </c>
      <c r="H30" s="2">
        <f t="shared" si="6"/>
        <v>0</v>
      </c>
      <c r="I30" s="2">
        <f t="shared" si="6"/>
        <v>0</v>
      </c>
      <c r="J30" s="2">
        <f t="shared" si="6"/>
        <v>0</v>
      </c>
      <c r="K30" s="2">
        <f t="shared" si="6"/>
        <v>0</v>
      </c>
      <c r="L30" s="2">
        <f t="shared" si="6"/>
        <v>0</v>
      </c>
      <c r="M30" s="2">
        <f t="shared" si="6"/>
        <v>0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0</v>
      </c>
      <c r="R30" s="2">
        <f t="shared" si="6"/>
        <v>0</v>
      </c>
    </row>
    <row r="31" spans="2:18" ht="31.5" x14ac:dyDescent="0.3">
      <c r="B31" s="96">
        <f t="shared" si="4"/>
        <v>22</v>
      </c>
      <c r="C31" s="98" t="s">
        <v>130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31.5" x14ac:dyDescent="0.3">
      <c r="B32" s="96">
        <f t="shared" si="4"/>
        <v>23</v>
      </c>
      <c r="C32" s="95" t="s">
        <v>131</v>
      </c>
      <c r="D32" s="2"/>
      <c r="E32" s="2">
        <f>D33</f>
        <v>0</v>
      </c>
      <c r="F32" s="2">
        <f t="shared" ref="F32:R32" si="7">E33</f>
        <v>0</v>
      </c>
      <c r="G32" s="2">
        <f t="shared" si="7"/>
        <v>0</v>
      </c>
      <c r="H32" s="2">
        <f t="shared" si="7"/>
        <v>0</v>
      </c>
      <c r="I32" s="2">
        <f t="shared" si="7"/>
        <v>0</v>
      </c>
      <c r="J32" s="2">
        <f t="shared" si="7"/>
        <v>0</v>
      </c>
      <c r="K32" s="2">
        <f t="shared" si="7"/>
        <v>0</v>
      </c>
      <c r="L32" s="2">
        <f t="shared" si="7"/>
        <v>0</v>
      </c>
      <c r="M32" s="2">
        <f t="shared" si="7"/>
        <v>0</v>
      </c>
      <c r="N32" s="2">
        <f t="shared" si="7"/>
        <v>0</v>
      </c>
      <c r="O32" s="2">
        <f t="shared" si="7"/>
        <v>0</v>
      </c>
      <c r="P32" s="2">
        <f>D32</f>
        <v>0</v>
      </c>
      <c r="Q32" s="2">
        <f t="shared" si="7"/>
        <v>0</v>
      </c>
      <c r="R32" s="2">
        <f t="shared" si="7"/>
        <v>0</v>
      </c>
    </row>
    <row r="33" spans="2:18" ht="31.5" x14ac:dyDescent="0.3">
      <c r="B33" s="96">
        <f t="shared" si="4"/>
        <v>24</v>
      </c>
      <c r="C33" s="95" t="s">
        <v>136</v>
      </c>
      <c r="D33" s="2">
        <f>D30+D32+D31</f>
        <v>0</v>
      </c>
      <c r="E33" s="2">
        <f>E30+E31+E32</f>
        <v>0</v>
      </c>
      <c r="F33" s="2">
        <f t="shared" ref="F33:R33" si="8">F30+F31+F32</f>
        <v>0</v>
      </c>
      <c r="G33" s="2">
        <f t="shared" si="8"/>
        <v>0</v>
      </c>
      <c r="H33" s="2">
        <f t="shared" si="8"/>
        <v>0</v>
      </c>
      <c r="I33" s="2">
        <f t="shared" si="8"/>
        <v>0</v>
      </c>
      <c r="J33" s="2">
        <f t="shared" si="8"/>
        <v>0</v>
      </c>
      <c r="K33" s="2">
        <f t="shared" si="8"/>
        <v>0</v>
      </c>
      <c r="L33" s="2">
        <f t="shared" si="8"/>
        <v>0</v>
      </c>
      <c r="M33" s="2">
        <f t="shared" si="8"/>
        <v>0</v>
      </c>
      <c r="N33" s="2">
        <f t="shared" si="8"/>
        <v>0</v>
      </c>
      <c r="O33" s="2">
        <f t="shared" si="8"/>
        <v>0</v>
      </c>
      <c r="P33" s="2">
        <f>O33</f>
        <v>0</v>
      </c>
      <c r="Q33" s="2">
        <f t="shared" si="8"/>
        <v>0</v>
      </c>
      <c r="R33" s="2">
        <f t="shared" si="8"/>
        <v>0</v>
      </c>
    </row>
  </sheetData>
  <mergeCells count="14">
    <mergeCell ref="D23:R23"/>
    <mergeCell ref="B7:C7"/>
    <mergeCell ref="B16:C16"/>
    <mergeCell ref="B23:C23"/>
    <mergeCell ref="C1:R1"/>
    <mergeCell ref="C2:R2"/>
    <mergeCell ref="B5:B6"/>
    <mergeCell ref="D7:R7"/>
    <mergeCell ref="D16:R16"/>
    <mergeCell ref="R5:R6"/>
    <mergeCell ref="C5:C6"/>
    <mergeCell ref="D5:O5"/>
    <mergeCell ref="P5:P6"/>
    <mergeCell ref="Q5:Q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2"/>
  <sheetViews>
    <sheetView zoomScale="140" zoomScaleNormal="140" workbookViewId="0"/>
  </sheetViews>
  <sheetFormatPr defaultRowHeight="15" x14ac:dyDescent="0.25"/>
  <cols>
    <col min="1" max="1" width="2.7109375" customWidth="1"/>
    <col min="2" max="2" width="8.7109375" customWidth="1"/>
    <col min="3" max="3" width="60.7109375" customWidth="1"/>
    <col min="4" max="6" width="20.7109375" customWidth="1"/>
  </cols>
  <sheetData>
    <row r="1" spans="2:6" ht="54" customHeight="1" x14ac:dyDescent="0.25">
      <c r="B1" s="106"/>
      <c r="C1" s="106"/>
      <c r="D1" s="106"/>
      <c r="E1" s="106"/>
      <c r="F1" s="106"/>
    </row>
    <row r="2" spans="2:6" ht="44.1" customHeight="1" x14ac:dyDescent="0.25">
      <c r="B2" s="103" t="s">
        <v>77</v>
      </c>
      <c r="C2" s="103"/>
      <c r="D2" s="103"/>
      <c r="E2" s="103"/>
      <c r="F2" s="103"/>
    </row>
    <row r="3" spans="2:6" x14ac:dyDescent="0.25">
      <c r="C3" s="53" t="s">
        <v>64</v>
      </c>
      <c r="D3" s="13"/>
      <c r="E3" s="13"/>
    </row>
    <row r="4" spans="2:6" ht="7.5" customHeight="1" x14ac:dyDescent="0.25">
      <c r="C4" s="13"/>
      <c r="D4" s="13"/>
      <c r="E4" s="13"/>
    </row>
    <row r="5" spans="2:6" ht="33" customHeight="1" x14ac:dyDescent="0.25">
      <c r="B5" s="99" t="s">
        <v>66</v>
      </c>
      <c r="C5" s="65" t="s">
        <v>65</v>
      </c>
      <c r="D5" s="65" t="s">
        <v>67</v>
      </c>
      <c r="E5" s="65" t="s">
        <v>68</v>
      </c>
      <c r="F5" s="65" t="s">
        <v>69</v>
      </c>
    </row>
    <row r="6" spans="2:6" ht="20.25" customHeight="1" x14ac:dyDescent="0.25">
      <c r="B6" s="43">
        <v>1</v>
      </c>
      <c r="C6" s="63" t="s">
        <v>70</v>
      </c>
      <c r="D6" s="43">
        <f>[1]Venituri!P23</f>
        <v>0</v>
      </c>
      <c r="E6" s="43">
        <f>[1]Venituri!Q23</f>
        <v>0</v>
      </c>
      <c r="F6" s="43">
        <f>[1]Venituri!R23</f>
        <v>0</v>
      </c>
    </row>
    <row r="7" spans="2:6" ht="22.5" customHeight="1" x14ac:dyDescent="0.25">
      <c r="B7" s="43">
        <v>2</v>
      </c>
      <c r="C7" s="63" t="s">
        <v>71</v>
      </c>
      <c r="D7" s="43"/>
      <c r="E7" s="43"/>
      <c r="F7" s="43"/>
    </row>
    <row r="8" spans="2:6" ht="34.5" customHeight="1" x14ac:dyDescent="0.25">
      <c r="B8" s="43">
        <v>3</v>
      </c>
      <c r="C8" s="63" t="s">
        <v>73</v>
      </c>
      <c r="D8" s="100" t="e">
        <f>D7/D6</f>
        <v>#DIV/0!</v>
      </c>
      <c r="E8" s="100" t="e">
        <f t="shared" ref="E8:F8" si="0">E7/E6</f>
        <v>#DIV/0!</v>
      </c>
      <c r="F8" s="100" t="e">
        <f t="shared" si="0"/>
        <v>#DIV/0!</v>
      </c>
    </row>
    <row r="9" spans="2:6" ht="22.5" customHeight="1" x14ac:dyDescent="0.25">
      <c r="B9" s="43">
        <v>4</v>
      </c>
      <c r="C9" s="63" t="s">
        <v>72</v>
      </c>
      <c r="D9" s="43"/>
      <c r="E9" s="43"/>
      <c r="F9" s="43"/>
    </row>
    <row r="10" spans="2:6" ht="33.950000000000003" customHeight="1" x14ac:dyDescent="0.25">
      <c r="B10" s="43">
        <v>5</v>
      </c>
      <c r="C10" s="64" t="s">
        <v>140</v>
      </c>
      <c r="D10" s="101" t="e">
        <f>D9/(1-D8)</f>
        <v>#DIV/0!</v>
      </c>
      <c r="E10" s="101" t="e">
        <f t="shared" ref="E10:F10" si="1">E9/(1-E8)</f>
        <v>#DIV/0!</v>
      </c>
      <c r="F10" s="101" t="e">
        <f t="shared" si="1"/>
        <v>#DIV/0!</v>
      </c>
    </row>
    <row r="11" spans="2:6" ht="14.25" customHeight="1" x14ac:dyDescent="0.25"/>
    <row r="12" spans="2:6" ht="18" customHeight="1" x14ac:dyDescent="0.25">
      <c r="B12" s="149" t="s">
        <v>141</v>
      </c>
      <c r="C12" s="150"/>
      <c r="D12" s="150"/>
      <c r="E12" s="150"/>
      <c r="F12" s="150"/>
    </row>
  </sheetData>
  <mergeCells count="3">
    <mergeCell ref="B1:F1"/>
    <mergeCell ref="B2:F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Финансовые потребности</vt:lpstr>
      <vt:lpstr>Прогноз доходов</vt:lpstr>
      <vt:lpstr>Прогноз расходов</vt:lpstr>
      <vt:lpstr>Прогноз прибылей и убытков</vt:lpstr>
      <vt:lpstr>Поток движения денежных средств</vt:lpstr>
      <vt:lpstr>Порог рентабельности</vt:lpstr>
    </vt:vector>
  </TitlesOfParts>
  <Company>BCI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 Andriuta</dc:creator>
  <cp:lastModifiedBy>D_Parfentiev</cp:lastModifiedBy>
  <dcterms:created xsi:type="dcterms:W3CDTF">2020-10-21T17:25:26Z</dcterms:created>
  <dcterms:modified xsi:type="dcterms:W3CDTF">2021-05-31T17:23:33Z</dcterms:modified>
</cp:coreProperties>
</file>